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2120" windowHeight="9120" activeTab="1"/>
  </bookViews>
  <sheets>
    <sheet name="Cadetti" sheetId="1" r:id="rId1"/>
    <sheet name="Micro" sheetId="2" r:id="rId2"/>
    <sheet name="Mini" sheetId="3" r:id="rId3"/>
    <sheet name="Yamaha" sheetId="4" r:id="rId4"/>
    <sheet name="Rotax Max" sheetId="5" r:id="rId5"/>
    <sheet name="KZ 2" sheetId="6" r:id="rId6"/>
    <sheet name="Junior 60" sheetId="7" r:id="rId7"/>
    <sheet name="Rotax Max Junior" sheetId="8" r:id="rId8"/>
  </sheets>
  <definedNames/>
  <calcPr fullCalcOnLoad="1"/>
</workbook>
</file>

<file path=xl/sharedStrings.xml><?xml version="1.0" encoding="utf-8"?>
<sst xmlns="http://schemas.openxmlformats.org/spreadsheetml/2006/main" count="928" uniqueCount="257">
  <si>
    <t>Start nr</t>
  </si>
  <si>
    <t>Förnamn</t>
  </si>
  <si>
    <t>Efternamn</t>
  </si>
  <si>
    <t>Klubb</t>
  </si>
  <si>
    <t>Karlsson</t>
  </si>
  <si>
    <t>Luleå MS</t>
  </si>
  <si>
    <t>Jämtlands MK</t>
  </si>
  <si>
    <t>Emil</t>
  </si>
  <si>
    <t>Söderlund</t>
  </si>
  <si>
    <t>Lycksele MK</t>
  </si>
  <si>
    <t>Piteå MS</t>
  </si>
  <si>
    <t>Anton</t>
  </si>
  <si>
    <t>Alexander</t>
  </si>
  <si>
    <t>Jonsson</t>
  </si>
  <si>
    <t>Jenny</t>
  </si>
  <si>
    <t>Umeå Ak</t>
  </si>
  <si>
    <t>Daniel</t>
  </si>
  <si>
    <t>Lindholm</t>
  </si>
  <si>
    <t>Skellefte MS</t>
  </si>
  <si>
    <t>Kim</t>
  </si>
  <si>
    <t>Simon</t>
  </si>
  <si>
    <t>Strömbäck</t>
  </si>
  <si>
    <t>Lindgren</t>
  </si>
  <si>
    <t>Teodor</t>
  </si>
  <si>
    <t>Morin</t>
  </si>
  <si>
    <t>Aspen KK</t>
  </si>
  <si>
    <t>Eivind</t>
  </si>
  <si>
    <t>Solstad</t>
  </si>
  <si>
    <t>Alex</t>
  </si>
  <si>
    <t>Qvarnlöf</t>
  </si>
  <si>
    <t>Jacobsson</t>
  </si>
  <si>
    <t>Gudding</t>
  </si>
  <si>
    <t>Viktor</t>
  </si>
  <si>
    <t>Fredriksson</t>
  </si>
  <si>
    <t>VKRC Ö-vik</t>
  </si>
  <si>
    <t>Jonathan</t>
  </si>
  <si>
    <t>Arvidsson</t>
  </si>
  <si>
    <t>Umeå AK</t>
  </si>
  <si>
    <t>Mattias</t>
  </si>
  <si>
    <t>Carl</t>
  </si>
  <si>
    <t>Nordqvist</t>
  </si>
  <si>
    <t>Skellefteå MS</t>
  </si>
  <si>
    <t>Ebba</t>
  </si>
  <si>
    <t>Ludvig</t>
  </si>
  <si>
    <t>Linus</t>
  </si>
  <si>
    <t>Burman</t>
  </si>
  <si>
    <t>Rasmus</t>
  </si>
  <si>
    <t>Joel</t>
  </si>
  <si>
    <t>Robin</t>
  </si>
  <si>
    <t>Linda</t>
  </si>
  <si>
    <t>Emma</t>
  </si>
  <si>
    <t>Ulander</t>
  </si>
  <si>
    <t>SMK Sundsvall</t>
  </si>
  <si>
    <t>Linn</t>
  </si>
  <si>
    <t>Alfred</t>
  </si>
  <si>
    <t>Juntikka</t>
  </si>
  <si>
    <t>William</t>
  </si>
  <si>
    <t>Press</t>
  </si>
  <si>
    <t>Lindfors</t>
  </si>
  <si>
    <t>Berg</t>
  </si>
  <si>
    <t>Johansson</t>
  </si>
  <si>
    <t>Gustav</t>
  </si>
  <si>
    <t>Bergh</t>
  </si>
  <si>
    <t>Victor</t>
  </si>
  <si>
    <t>Martin</t>
  </si>
  <si>
    <t>Svensson</t>
  </si>
  <si>
    <t>VKRC Örnsköldsvik</t>
  </si>
  <si>
    <t>Tony</t>
  </si>
  <si>
    <t>Rudolfsson</t>
  </si>
  <si>
    <t>Lundin</t>
  </si>
  <si>
    <t>Filip</t>
  </si>
  <si>
    <t>Erik</t>
  </si>
  <si>
    <t>Lisa</t>
  </si>
  <si>
    <t>Sandström</t>
  </si>
  <si>
    <t>Jesper</t>
  </si>
  <si>
    <t>Karin</t>
  </si>
  <si>
    <t>Edlund</t>
  </si>
  <si>
    <t>Emelie</t>
  </si>
  <si>
    <t>Moe</t>
  </si>
  <si>
    <t>Marcus</t>
  </si>
  <si>
    <t>Rustan</t>
  </si>
  <si>
    <t>Holm-Olson</t>
  </si>
  <si>
    <t>Lindqvist</t>
  </si>
  <si>
    <t>Albin</t>
  </si>
  <si>
    <t>Elias</t>
  </si>
  <si>
    <t>Viktoria</t>
  </si>
  <si>
    <t>Sparrman</t>
  </si>
  <si>
    <t>Norberg</t>
  </si>
  <si>
    <t xml:space="preserve">Jonathan </t>
  </si>
  <si>
    <t>Wille</t>
  </si>
  <si>
    <t>Elin</t>
  </si>
  <si>
    <t>Åström</t>
  </si>
  <si>
    <t>Adina</t>
  </si>
  <si>
    <t xml:space="preserve">Melander </t>
  </si>
  <si>
    <t>Hjalmarsson</t>
  </si>
  <si>
    <t>Hampus</t>
  </si>
  <si>
    <t>Voullerims MF</t>
  </si>
  <si>
    <t>Pettersson</t>
  </si>
  <si>
    <t>Oliver</t>
  </si>
  <si>
    <t>Engqvist</t>
  </si>
  <si>
    <t xml:space="preserve">Max </t>
  </si>
  <si>
    <t xml:space="preserve">Gustafsson </t>
  </si>
  <si>
    <t>Hannes</t>
  </si>
  <si>
    <t>Backman</t>
  </si>
  <si>
    <t>Wester</t>
  </si>
  <si>
    <t>Stefan</t>
  </si>
  <si>
    <t>Jansson</t>
  </si>
  <si>
    <t>Kennet</t>
  </si>
  <si>
    <t>Lindh</t>
  </si>
  <si>
    <t xml:space="preserve">Joacim </t>
  </si>
  <si>
    <t xml:space="preserve">Nilsson </t>
  </si>
  <si>
    <t>Sami</t>
  </si>
  <si>
    <t>Jaako</t>
  </si>
  <si>
    <t>Essi</t>
  </si>
  <si>
    <t>Fredrik</t>
  </si>
  <si>
    <t>Nicklas</t>
  </si>
  <si>
    <t>Ejderud</t>
  </si>
  <si>
    <t>SMK Västerås KK</t>
  </si>
  <si>
    <t>Samuel</t>
  </si>
  <si>
    <t>Melander</t>
  </si>
  <si>
    <t xml:space="preserve">Elias </t>
  </si>
  <si>
    <t>Isaksson</t>
  </si>
  <si>
    <t>Bergström</t>
  </si>
  <si>
    <t>Persson</t>
  </si>
  <si>
    <t>Axel</t>
  </si>
  <si>
    <t>Agnes</t>
  </si>
  <si>
    <t>Enbom</t>
  </si>
  <si>
    <t>Felix</t>
  </si>
  <si>
    <t>Öberg</t>
  </si>
  <si>
    <t>Grundström</t>
  </si>
  <si>
    <t>Augustsson</t>
  </si>
  <si>
    <t>Loggert</t>
  </si>
  <si>
    <t>Hedlund Forsberg</t>
  </si>
  <si>
    <t xml:space="preserve">Charlotte </t>
  </si>
  <si>
    <t>Hansen</t>
  </si>
  <si>
    <t>Konrad</t>
  </si>
  <si>
    <t>Boström</t>
  </si>
  <si>
    <t>Lindberg</t>
  </si>
  <si>
    <t>Niklas</t>
  </si>
  <si>
    <t>Mikael</t>
  </si>
  <si>
    <t>Hägglund</t>
  </si>
  <si>
    <t>Gustavsson</t>
  </si>
  <si>
    <t>Piekkola</t>
  </si>
  <si>
    <t xml:space="preserve">Alexander </t>
  </si>
  <si>
    <t xml:space="preserve">Andreassen  </t>
  </si>
  <si>
    <t>Eriksson</t>
  </si>
  <si>
    <t>Moa</t>
  </si>
  <si>
    <t>Andreas</t>
  </si>
  <si>
    <t>Casper</t>
  </si>
  <si>
    <t xml:space="preserve">Emanuel </t>
  </si>
  <si>
    <t>Olofsson</t>
  </si>
  <si>
    <t>Pernbrink</t>
  </si>
  <si>
    <t>Johan</t>
  </si>
  <si>
    <t>Norgren</t>
  </si>
  <si>
    <t>Edvin</t>
  </si>
  <si>
    <t>Hedlund</t>
  </si>
  <si>
    <t>Tommy</t>
  </si>
  <si>
    <t>Näslund</t>
  </si>
  <si>
    <t>Petter</t>
  </si>
  <si>
    <t>Falman</t>
  </si>
  <si>
    <t>Edwin</t>
  </si>
  <si>
    <t>Calissendorff</t>
  </si>
  <si>
    <t xml:space="preserve">Robert </t>
  </si>
  <si>
    <t>Peter</t>
  </si>
  <si>
    <t>Jonas</t>
  </si>
  <si>
    <t>Andersson</t>
  </si>
  <si>
    <t>Nilsson Schmaltz</t>
  </si>
  <si>
    <t>VKRC</t>
  </si>
  <si>
    <t>LMK</t>
  </si>
  <si>
    <t>VMF</t>
  </si>
  <si>
    <t>Avräk.</t>
  </si>
  <si>
    <t>Totalt</t>
  </si>
  <si>
    <t/>
  </si>
  <si>
    <t>Noll = Får ej räknas bort i den totala sammanställningen.</t>
  </si>
  <si>
    <t>Minst fyra tävlingar skall genomföras för att tävlande skall räknas i slutresultatet.</t>
  </si>
  <si>
    <t>Vid varje tävling krävs det minst 4 anmälda förare till en klass för att klassen ska få</t>
  </si>
  <si>
    <t>NC-status</t>
  </si>
  <si>
    <t>PMS</t>
  </si>
  <si>
    <t>LMS</t>
  </si>
  <si>
    <t>X</t>
  </si>
  <si>
    <t>Wikgren</t>
  </si>
  <si>
    <t>Elina</t>
  </si>
  <si>
    <t>Hagelberg</t>
  </si>
  <si>
    <t>Eillot</t>
  </si>
  <si>
    <t>Grensjö</t>
  </si>
  <si>
    <t>Plac</t>
  </si>
  <si>
    <t>Radne</t>
  </si>
  <si>
    <t>Silje</t>
  </si>
  <si>
    <t>Oskar</t>
  </si>
  <si>
    <t>Falk</t>
  </si>
  <si>
    <t>Cecilia</t>
  </si>
  <si>
    <t>Hedqvist</t>
  </si>
  <si>
    <t>Melvin</t>
  </si>
  <si>
    <t>Fläte´n</t>
  </si>
  <si>
    <t>Nygren</t>
  </si>
  <si>
    <t>Oscar</t>
  </si>
  <si>
    <t>Eliot</t>
  </si>
  <si>
    <t>Hansson</t>
  </si>
  <si>
    <t>Israelsson</t>
  </si>
  <si>
    <t>Cadetti Uppvisning Norrlandscupen 2012</t>
  </si>
  <si>
    <t>Prelimimär resultatlista Norrlandscupen 2012 Micro</t>
  </si>
  <si>
    <t>Prelimimär resultatlista Norrlandscupen 2012Rotax Max Junior</t>
  </si>
  <si>
    <t>Prelimimär resultatlista Norrlandscupen 2012 Junior 60</t>
  </si>
  <si>
    <t>Prelimimär resultatlista Norrlandscupen 2012 KZ2</t>
  </si>
  <si>
    <t>Prelimimär resultatlista Norrlandscupen 2012 Rotax Max</t>
  </si>
  <si>
    <t>Prelimimär resultatlista Norrlandscupen 2012 Yamaha</t>
  </si>
  <si>
    <t>Prelimimär resultatlista Norrlandscupen 2012 Mini</t>
  </si>
  <si>
    <t>SMS</t>
  </si>
  <si>
    <t>LMK Final</t>
  </si>
  <si>
    <t>Holgesson</t>
  </si>
  <si>
    <t>Lagerström</t>
  </si>
  <si>
    <t>Vännäs MK</t>
  </si>
  <si>
    <t>Andreassen</t>
  </si>
  <si>
    <t>Emanuel</t>
  </si>
  <si>
    <t>Ledin</t>
  </si>
  <si>
    <t xml:space="preserve">Andre' </t>
  </si>
  <si>
    <t>August</t>
  </si>
  <si>
    <t>Kolberg</t>
  </si>
  <si>
    <t>Rasmuss</t>
  </si>
  <si>
    <t xml:space="preserve">Kolberg </t>
  </si>
  <si>
    <t>Renberg</t>
  </si>
  <si>
    <t>Forsberg Fahller</t>
  </si>
  <si>
    <t>Nordin</t>
  </si>
  <si>
    <t>Lindström</t>
  </si>
  <si>
    <t>Lukas</t>
  </si>
  <si>
    <t>Willman</t>
  </si>
  <si>
    <t>Lucas</t>
  </si>
  <si>
    <t>Nilsson</t>
  </si>
  <si>
    <t>Colin</t>
  </si>
  <si>
    <t>Forsman</t>
  </si>
  <si>
    <t xml:space="preserve">Nicolle </t>
  </si>
  <si>
    <t>Leo</t>
  </si>
  <si>
    <t>Hällgren</t>
  </si>
  <si>
    <t>Saga</t>
  </si>
  <si>
    <t>Stridbar</t>
  </si>
  <si>
    <t xml:space="preserve">Leinehed </t>
  </si>
  <si>
    <t>Tilda</t>
  </si>
  <si>
    <t>Calissendorf</t>
  </si>
  <si>
    <t>Evelina</t>
  </si>
  <si>
    <t>Kalle</t>
  </si>
  <si>
    <t>Götesson</t>
  </si>
  <si>
    <t>Filp</t>
  </si>
  <si>
    <t>Rensbo</t>
  </si>
  <si>
    <t>Amanda</t>
  </si>
  <si>
    <t>Ottosson</t>
  </si>
  <si>
    <t>Wilda</t>
  </si>
  <si>
    <t>Fanny</t>
  </si>
  <si>
    <t>Mori</t>
  </si>
  <si>
    <t>Rosland</t>
  </si>
  <si>
    <t>Vikström</t>
  </si>
  <si>
    <t>Axelsson</t>
  </si>
  <si>
    <t>Leinehed</t>
  </si>
  <si>
    <t>Tingvall</t>
  </si>
  <si>
    <t>Forsberg</t>
  </si>
  <si>
    <t>Noll</t>
  </si>
  <si>
    <t>Max</t>
  </si>
  <si>
    <t>Uppdaterad 2012-09-01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</si>
</sst>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,&quot; st&quot;"/>
    <numFmt numFmtId="169" formatCode="0&quot; st&quot;"/>
  </numFmts>
  <fonts count="3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Sans-serif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1" applyNumberFormat="0" applyFont="0" applyAlignment="0" applyProtection="0"/>
    <xf numFmtId="0" fontId="16" fillId="17" borderId="2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22" borderId="3" applyNumberFormat="0" applyAlignment="0" applyProtection="0"/>
    <xf numFmtId="0" fontId="22" fillId="0" borderId="4" applyNumberFormat="0" applyFill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19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" fillId="19" borderId="0" xfId="0" applyFont="1" applyFill="1" applyAlignment="1">
      <alignment/>
    </xf>
    <xf numFmtId="0" fontId="4" fillId="19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1" fillId="26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27" borderId="0" xfId="0" applyFont="1" applyFill="1" applyAlignment="1">
      <alignment horizontal="center"/>
    </xf>
    <xf numFmtId="0" fontId="3" fillId="27" borderId="0" xfId="0" applyFont="1" applyFill="1" applyAlignment="1">
      <alignment/>
    </xf>
    <xf numFmtId="0" fontId="4" fillId="27" borderId="0" xfId="0" applyFont="1" applyFill="1" applyAlignment="1">
      <alignment/>
    </xf>
    <xf numFmtId="0" fontId="3" fillId="27" borderId="0" xfId="0" applyFont="1" applyFill="1" applyAlignment="1">
      <alignment horizontal="left"/>
    </xf>
    <xf numFmtId="0" fontId="4" fillId="27" borderId="0" xfId="0" applyFont="1" applyFill="1" applyAlignment="1">
      <alignment horizontal="left"/>
    </xf>
    <xf numFmtId="0" fontId="9" fillId="23" borderId="0" xfId="0" applyFont="1" applyFill="1" applyAlignment="1">
      <alignment horizontal="center"/>
    </xf>
    <xf numFmtId="0" fontId="9" fillId="23" borderId="0" xfId="0" applyFont="1" applyFill="1" applyAlignment="1">
      <alignment/>
    </xf>
    <xf numFmtId="0" fontId="10" fillId="23" borderId="0" xfId="0" applyFont="1" applyFill="1" applyAlignment="1">
      <alignment/>
    </xf>
    <xf numFmtId="16" fontId="11" fillId="17" borderId="0" xfId="0" applyNumberFormat="1" applyFont="1" applyFill="1" applyAlignment="1">
      <alignment horizontal="center"/>
    </xf>
    <xf numFmtId="16" fontId="7" fillId="17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19" borderId="0" xfId="0" applyFont="1" applyFill="1" applyAlignment="1">
      <alignment horizontal="left"/>
    </xf>
    <xf numFmtId="0" fontId="4" fillId="19" borderId="0" xfId="0" applyFont="1" applyFill="1" applyAlignment="1">
      <alignment horizontal="left"/>
    </xf>
    <xf numFmtId="0" fontId="1" fillId="0" borderId="0" xfId="0" applyFont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2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11.140625" style="1" customWidth="1"/>
    <col min="2" max="2" width="12.421875" style="1" customWidth="1"/>
    <col min="3" max="3" width="20.57421875" style="1" customWidth="1"/>
    <col min="4" max="4" width="20.28125" style="3" customWidth="1"/>
    <col min="5" max="5" width="13.140625" style="1" customWidth="1"/>
    <col min="6" max="16384" width="9.140625" style="1" customWidth="1"/>
  </cols>
  <sheetData>
    <row r="1" spans="1:6" ht="15">
      <c r="A1" s="38" t="s">
        <v>199</v>
      </c>
      <c r="B1" s="38"/>
      <c r="C1" s="38"/>
      <c r="D1" s="38"/>
      <c r="E1" s="16" t="s">
        <v>256</v>
      </c>
      <c r="F1" s="16"/>
    </row>
    <row r="2" spans="1:11" ht="15">
      <c r="A2" s="19" t="s">
        <v>0</v>
      </c>
      <c r="B2" s="20" t="s">
        <v>1</v>
      </c>
      <c r="C2" s="20" t="s">
        <v>2</v>
      </c>
      <c r="D2" s="22" t="s">
        <v>3</v>
      </c>
      <c r="E2" s="27" t="s">
        <v>177</v>
      </c>
      <c r="F2" s="27" t="s">
        <v>167</v>
      </c>
      <c r="G2" s="27" t="s">
        <v>168</v>
      </c>
      <c r="H2" s="27" t="s">
        <v>169</v>
      </c>
      <c r="I2" s="27" t="s">
        <v>178</v>
      </c>
      <c r="J2" s="27" t="s">
        <v>207</v>
      </c>
      <c r="K2" s="27" t="s">
        <v>168</v>
      </c>
    </row>
    <row r="3" spans="1:11" ht="15">
      <c r="A3" s="19">
        <v>2012</v>
      </c>
      <c r="B3" s="21"/>
      <c r="C3" s="21"/>
      <c r="D3" s="23"/>
      <c r="E3" s="28">
        <v>41062</v>
      </c>
      <c r="F3" s="28">
        <v>41090</v>
      </c>
      <c r="G3" s="28">
        <v>41117</v>
      </c>
      <c r="H3" s="28">
        <v>41132</v>
      </c>
      <c r="I3" s="28">
        <v>41133</v>
      </c>
      <c r="J3" s="28">
        <v>41139</v>
      </c>
      <c r="K3" s="28">
        <v>41153</v>
      </c>
    </row>
    <row r="4" spans="1:11" ht="15">
      <c r="A4" s="12">
        <v>25</v>
      </c>
      <c r="B4" s="10" t="s">
        <v>233</v>
      </c>
      <c r="C4" s="10" t="s">
        <v>234</v>
      </c>
      <c r="D4" s="11" t="s">
        <v>10</v>
      </c>
      <c r="E4" s="2" t="s">
        <v>179</v>
      </c>
      <c r="F4" s="2"/>
      <c r="G4" s="2"/>
      <c r="H4" s="2"/>
      <c r="I4" s="2"/>
      <c r="J4" s="2"/>
      <c r="K4" s="2"/>
    </row>
    <row r="5" spans="1:11" ht="15">
      <c r="A5" s="12">
        <v>26</v>
      </c>
      <c r="B5" s="10" t="s">
        <v>239</v>
      </c>
      <c r="C5" s="10" t="s">
        <v>240</v>
      </c>
      <c r="D5" s="11" t="s">
        <v>6</v>
      </c>
      <c r="E5" s="2"/>
      <c r="F5" s="2"/>
      <c r="G5" s="2" t="s">
        <v>179</v>
      </c>
      <c r="H5" s="2"/>
      <c r="I5" s="2"/>
      <c r="J5" s="2" t="s">
        <v>179</v>
      </c>
      <c r="K5" s="2" t="s">
        <v>179</v>
      </c>
    </row>
    <row r="6" spans="1:11" ht="15">
      <c r="A6" s="12">
        <v>28</v>
      </c>
      <c r="B6" s="10" t="s">
        <v>61</v>
      </c>
      <c r="C6" s="10" t="s">
        <v>249</v>
      </c>
      <c r="D6" s="11" t="s">
        <v>6</v>
      </c>
      <c r="E6" s="2"/>
      <c r="F6" s="2"/>
      <c r="G6" s="2"/>
      <c r="H6" s="2"/>
      <c r="I6" s="2" t="s">
        <v>179</v>
      </c>
      <c r="J6" s="2"/>
      <c r="K6" s="2"/>
    </row>
    <row r="7" spans="1:11" ht="15">
      <c r="A7" s="12">
        <v>30</v>
      </c>
      <c r="B7" s="10" t="s">
        <v>120</v>
      </c>
      <c r="C7" s="10" t="s">
        <v>121</v>
      </c>
      <c r="D7" s="11" t="s">
        <v>5</v>
      </c>
      <c r="E7" s="2"/>
      <c r="F7" s="2"/>
      <c r="G7" s="2"/>
      <c r="H7" s="2"/>
      <c r="I7" s="2"/>
      <c r="J7" s="2"/>
      <c r="K7" s="2"/>
    </row>
    <row r="8" spans="1:11" ht="15">
      <c r="A8" s="12">
        <v>31</v>
      </c>
      <c r="B8" s="10" t="s">
        <v>70</v>
      </c>
      <c r="C8" s="10" t="s">
        <v>106</v>
      </c>
      <c r="D8" s="11" t="s">
        <v>5</v>
      </c>
      <c r="E8" s="2"/>
      <c r="F8" s="2"/>
      <c r="G8" s="2"/>
      <c r="H8" s="2"/>
      <c r="I8" s="2" t="s">
        <v>179</v>
      </c>
      <c r="J8" s="2"/>
      <c r="K8" s="2" t="s">
        <v>179</v>
      </c>
    </row>
    <row r="9" spans="1:11" ht="15">
      <c r="A9" s="12">
        <v>32</v>
      </c>
      <c r="B9" s="10" t="s">
        <v>188</v>
      </c>
      <c r="C9" s="10" t="s">
        <v>132</v>
      </c>
      <c r="D9" s="10" t="s">
        <v>41</v>
      </c>
      <c r="E9" s="2"/>
      <c r="F9" s="2"/>
      <c r="G9" s="2"/>
      <c r="H9" s="2"/>
      <c r="I9" s="2"/>
      <c r="J9" s="2"/>
      <c r="K9" s="2"/>
    </row>
    <row r="10" spans="1:11" ht="15">
      <c r="A10" s="12">
        <v>35</v>
      </c>
      <c r="B10" s="10" t="s">
        <v>79</v>
      </c>
      <c r="C10" s="10" t="s">
        <v>235</v>
      </c>
      <c r="D10" s="10" t="s">
        <v>10</v>
      </c>
      <c r="E10" s="2" t="s">
        <v>179</v>
      </c>
      <c r="F10" s="2"/>
      <c r="G10" s="2" t="s">
        <v>179</v>
      </c>
      <c r="H10" s="2"/>
      <c r="I10" s="2"/>
      <c r="J10" s="2" t="s">
        <v>179</v>
      </c>
      <c r="K10" s="2"/>
    </row>
    <row r="11" spans="1:11" ht="15">
      <c r="A11" s="12">
        <v>36</v>
      </c>
      <c r="B11" s="10" t="s">
        <v>32</v>
      </c>
      <c r="C11" s="10" t="s">
        <v>91</v>
      </c>
      <c r="D11" s="11" t="s">
        <v>34</v>
      </c>
      <c r="E11" s="2"/>
      <c r="F11" s="2"/>
      <c r="G11" s="2"/>
      <c r="H11" s="2"/>
      <c r="I11" s="2"/>
      <c r="J11" s="2"/>
      <c r="K11" s="2"/>
    </row>
    <row r="12" spans="1:11" ht="15.75">
      <c r="A12" s="12">
        <v>38</v>
      </c>
      <c r="B12" s="17" t="s">
        <v>160</v>
      </c>
      <c r="C12" s="17" t="s">
        <v>161</v>
      </c>
      <c r="D12" s="11" t="s">
        <v>34</v>
      </c>
      <c r="E12" s="2"/>
      <c r="F12" s="2" t="s">
        <v>179</v>
      </c>
      <c r="G12" s="2" t="s">
        <v>179</v>
      </c>
      <c r="H12" s="2"/>
      <c r="I12" s="2"/>
      <c r="J12" s="2"/>
      <c r="K12" s="2"/>
    </row>
    <row r="13" spans="1:11" ht="15">
      <c r="A13" s="12">
        <v>40</v>
      </c>
      <c r="B13" s="10" t="s">
        <v>71</v>
      </c>
      <c r="C13" s="10" t="s">
        <v>122</v>
      </c>
      <c r="D13" s="11" t="s">
        <v>34</v>
      </c>
      <c r="E13" s="2"/>
      <c r="F13" s="2"/>
      <c r="G13" s="2"/>
      <c r="H13" s="2"/>
      <c r="I13" s="2"/>
      <c r="J13" s="2"/>
      <c r="K13" s="2"/>
    </row>
    <row r="14" spans="1:11" ht="15">
      <c r="A14" s="12">
        <v>41</v>
      </c>
      <c r="B14" s="10" t="s">
        <v>241</v>
      </c>
      <c r="C14" s="10" t="s">
        <v>145</v>
      </c>
      <c r="D14" s="11" t="s">
        <v>6</v>
      </c>
      <c r="E14" s="2"/>
      <c r="F14" s="2"/>
      <c r="G14" s="2" t="s">
        <v>179</v>
      </c>
      <c r="H14" s="2"/>
      <c r="I14" s="2"/>
      <c r="J14" s="2"/>
      <c r="K14" s="2" t="s">
        <v>179</v>
      </c>
    </row>
    <row r="15" spans="1:11" ht="15">
      <c r="A15" s="12">
        <v>43</v>
      </c>
      <c r="B15" s="10" t="s">
        <v>7</v>
      </c>
      <c r="C15" s="10" t="s">
        <v>69</v>
      </c>
      <c r="D15" s="11" t="s">
        <v>5</v>
      </c>
      <c r="E15" s="2" t="s">
        <v>179</v>
      </c>
      <c r="F15" s="2"/>
      <c r="G15" s="2" t="s">
        <v>179</v>
      </c>
      <c r="H15" s="2" t="s">
        <v>179</v>
      </c>
      <c r="I15" s="2" t="s">
        <v>179</v>
      </c>
      <c r="J15" s="2" t="s">
        <v>179</v>
      </c>
      <c r="K15" s="2"/>
    </row>
    <row r="16" spans="1:11" ht="15">
      <c r="A16" s="12">
        <v>44</v>
      </c>
      <c r="B16" s="10" t="s">
        <v>190</v>
      </c>
      <c r="C16" s="10" t="s">
        <v>191</v>
      </c>
      <c r="D16" s="11" t="s">
        <v>5</v>
      </c>
      <c r="E16" s="2" t="s">
        <v>179</v>
      </c>
      <c r="F16" s="2"/>
      <c r="G16" s="2" t="s">
        <v>179</v>
      </c>
      <c r="H16" s="2" t="s">
        <v>179</v>
      </c>
      <c r="I16" s="2" t="s">
        <v>179</v>
      </c>
      <c r="J16" s="2" t="s">
        <v>179</v>
      </c>
      <c r="K16" s="2"/>
    </row>
    <row r="17" spans="1:11" ht="15">
      <c r="A17" s="12">
        <v>65</v>
      </c>
      <c r="B17" s="10" t="s">
        <v>236</v>
      </c>
      <c r="C17" s="10" t="s">
        <v>58</v>
      </c>
      <c r="D17" s="11" t="s">
        <v>41</v>
      </c>
      <c r="E17" s="2" t="s">
        <v>179</v>
      </c>
      <c r="F17" s="2" t="s">
        <v>179</v>
      </c>
      <c r="G17" s="2" t="s">
        <v>179</v>
      </c>
      <c r="H17" s="2"/>
      <c r="I17" s="2" t="s">
        <v>179</v>
      </c>
      <c r="J17" s="2" t="s">
        <v>179</v>
      </c>
      <c r="K17" s="2" t="s">
        <v>179</v>
      </c>
    </row>
    <row r="18" spans="1:11" ht="15">
      <c r="A18" s="12">
        <v>68</v>
      </c>
      <c r="B18" s="10" t="s">
        <v>79</v>
      </c>
      <c r="C18" s="10" t="s">
        <v>186</v>
      </c>
      <c r="D18" s="11" t="s">
        <v>117</v>
      </c>
      <c r="E18" s="2"/>
      <c r="F18" s="2"/>
      <c r="G18" s="2" t="s">
        <v>179</v>
      </c>
      <c r="H18" s="2"/>
      <c r="I18" s="2"/>
      <c r="J18" s="2"/>
      <c r="K18" s="2"/>
    </row>
    <row r="19" spans="1:11" ht="15">
      <c r="A19" s="12">
        <v>71</v>
      </c>
      <c r="B19" s="10" t="s">
        <v>154</v>
      </c>
      <c r="C19" s="10" t="s">
        <v>155</v>
      </c>
      <c r="D19" s="11" t="s">
        <v>10</v>
      </c>
      <c r="E19" s="2"/>
      <c r="F19" s="2"/>
      <c r="G19" s="2"/>
      <c r="H19" s="2"/>
      <c r="I19" s="2"/>
      <c r="J19" s="2"/>
      <c r="K19" s="2"/>
    </row>
    <row r="20" spans="1:11" ht="15">
      <c r="A20" s="12">
        <v>81</v>
      </c>
      <c r="B20" s="10" t="s">
        <v>160</v>
      </c>
      <c r="C20" s="37" t="s">
        <v>237</v>
      </c>
      <c r="D20" s="11" t="s">
        <v>34</v>
      </c>
      <c r="E20" s="2"/>
      <c r="F20" s="2"/>
      <c r="G20" s="2"/>
      <c r="H20" s="2"/>
      <c r="I20" s="2"/>
      <c r="J20" s="2"/>
      <c r="K20" s="2"/>
    </row>
    <row r="21" spans="1:11" ht="15">
      <c r="A21" s="12">
        <v>95</v>
      </c>
      <c r="B21" s="10" t="s">
        <v>158</v>
      </c>
      <c r="C21" s="10" t="s">
        <v>159</v>
      </c>
      <c r="D21" s="11" t="s">
        <v>10</v>
      </c>
      <c r="E21" s="2" t="s">
        <v>179</v>
      </c>
      <c r="F21" s="2"/>
      <c r="G21" s="2" t="s">
        <v>179</v>
      </c>
      <c r="H21" s="2" t="s">
        <v>179</v>
      </c>
      <c r="I21" s="2" t="s">
        <v>179</v>
      </c>
      <c r="J21" s="2" t="s">
        <v>179</v>
      </c>
      <c r="K21" s="2" t="s">
        <v>179</v>
      </c>
    </row>
    <row r="22" spans="1:11" ht="15">
      <c r="A22" s="12">
        <v>96</v>
      </c>
      <c r="B22" s="10" t="s">
        <v>46</v>
      </c>
      <c r="C22" s="10" t="s">
        <v>180</v>
      </c>
      <c r="D22" s="11" t="s">
        <v>10</v>
      </c>
      <c r="E22" s="2"/>
      <c r="F22" s="2"/>
      <c r="G22" s="2" t="s">
        <v>179</v>
      </c>
      <c r="H22" s="2" t="s">
        <v>179</v>
      </c>
      <c r="I22" s="2" t="s">
        <v>179</v>
      </c>
      <c r="J22" s="2" t="s">
        <v>179</v>
      </c>
      <c r="K22" s="2" t="s">
        <v>179</v>
      </c>
    </row>
    <row r="23" spans="1:11" ht="15">
      <c r="A23" s="12">
        <v>99</v>
      </c>
      <c r="B23" s="10" t="s">
        <v>238</v>
      </c>
      <c r="C23" s="10" t="s">
        <v>55</v>
      </c>
      <c r="D23" s="10" t="s">
        <v>37</v>
      </c>
      <c r="E23" s="2"/>
      <c r="F23" s="2"/>
      <c r="G23" s="2"/>
      <c r="H23" s="2" t="s">
        <v>179</v>
      </c>
      <c r="I23" s="2" t="s">
        <v>179</v>
      </c>
      <c r="J23" s="2"/>
      <c r="K23" s="2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1200" verticalDpi="12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Zeros="0" tabSelected="1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3" customWidth="1"/>
    <col min="4" max="4" width="18.57421875" style="1" customWidth="1"/>
    <col min="5" max="5" width="17.28125" style="1" customWidth="1"/>
    <col min="6" max="6" width="12.57421875" style="2" customWidth="1"/>
    <col min="7" max="7" width="9.140625" style="1" customWidth="1"/>
    <col min="8" max="8" width="11.140625" style="1" bestFit="1" customWidth="1"/>
    <col min="9" max="11" width="9.140625" style="1" customWidth="1"/>
    <col min="12" max="12" width="10.140625" style="1" bestFit="1" customWidth="1"/>
    <col min="13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1:6" ht="15">
      <c r="A1" s="35" t="s">
        <v>172</v>
      </c>
      <c r="B1" s="38" t="s">
        <v>200</v>
      </c>
      <c r="C1" s="38"/>
      <c r="D1" s="38"/>
      <c r="E1" s="38"/>
      <c r="F1" s="16" t="str">
        <f>Cadetti!E1</f>
        <v>Uppdaterad 2012-09-01</v>
      </c>
    </row>
    <row r="2" spans="1:16" ht="15">
      <c r="A2" s="4" t="s">
        <v>185</v>
      </c>
      <c r="B2" s="4" t="s">
        <v>0</v>
      </c>
      <c r="C2" s="33" t="s">
        <v>1</v>
      </c>
      <c r="D2" s="8" t="s">
        <v>2</v>
      </c>
      <c r="E2" s="8" t="s">
        <v>3</v>
      </c>
      <c r="F2" s="27" t="s">
        <v>177</v>
      </c>
      <c r="G2" s="27" t="s">
        <v>167</v>
      </c>
      <c r="H2" s="27" t="s">
        <v>168</v>
      </c>
      <c r="I2" s="27" t="s">
        <v>169</v>
      </c>
      <c r="J2" s="27" t="s">
        <v>178</v>
      </c>
      <c r="K2" s="27" t="s">
        <v>207</v>
      </c>
      <c r="L2" s="27" t="s">
        <v>208</v>
      </c>
      <c r="M2" s="27" t="s">
        <v>170</v>
      </c>
      <c r="N2" s="27" t="s">
        <v>170</v>
      </c>
      <c r="O2" s="27" t="s">
        <v>171</v>
      </c>
      <c r="P2" s="27"/>
    </row>
    <row r="3" spans="1:16" ht="15">
      <c r="A3" s="4"/>
      <c r="B3" s="4">
        <v>2012</v>
      </c>
      <c r="C3" s="34"/>
      <c r="D3" s="9"/>
      <c r="E3" s="9"/>
      <c r="F3" s="28">
        <v>41062</v>
      </c>
      <c r="G3" s="28">
        <v>41090</v>
      </c>
      <c r="H3" s="28">
        <v>41117</v>
      </c>
      <c r="I3" s="28">
        <v>41132</v>
      </c>
      <c r="J3" s="28">
        <v>41133</v>
      </c>
      <c r="K3" s="28">
        <v>41139</v>
      </c>
      <c r="L3" s="28">
        <v>41153</v>
      </c>
      <c r="M3" s="28"/>
      <c r="N3" s="28"/>
      <c r="O3" s="27"/>
      <c r="P3" s="27"/>
    </row>
    <row r="4" spans="1:19" ht="15">
      <c r="A4" s="29">
        <v>1</v>
      </c>
      <c r="B4" s="12">
        <v>87</v>
      </c>
      <c r="C4" s="10" t="s">
        <v>32</v>
      </c>
      <c r="D4" s="10" t="s">
        <v>91</v>
      </c>
      <c r="E4" s="11" t="s">
        <v>34</v>
      </c>
      <c r="F4" s="2">
        <v>41</v>
      </c>
      <c r="G4" s="2">
        <v>41</v>
      </c>
      <c r="H4" s="2" t="s">
        <v>172</v>
      </c>
      <c r="I4" s="2">
        <v>39</v>
      </c>
      <c r="J4" s="39">
        <v>37</v>
      </c>
      <c r="K4" s="2">
        <v>39</v>
      </c>
      <c r="L4" s="2">
        <v>43</v>
      </c>
      <c r="M4" s="2">
        <v>-37</v>
      </c>
      <c r="N4" s="2"/>
      <c r="O4" s="29">
        <f aca="true" t="shared" si="0" ref="O4:O17">SUM(F4:N4)</f>
        <v>203</v>
      </c>
      <c r="P4" s="29"/>
      <c r="Q4" s="30">
        <f aca="true" t="shared" si="1" ref="Q4:Q17">MIN(F4:L4)</f>
        <v>37</v>
      </c>
      <c r="R4" s="1">
        <f aca="true" t="shared" si="2" ref="R4:R17">SMALL(F4:L4,2)</f>
        <v>39</v>
      </c>
      <c r="S4" s="1">
        <f aca="true" t="shared" si="3" ref="S4:S17">COUNT(F4:L4)</f>
        <v>6</v>
      </c>
    </row>
    <row r="5" spans="1:19" ht="15">
      <c r="A5" s="29">
        <v>2</v>
      </c>
      <c r="B5" s="12">
        <v>84</v>
      </c>
      <c r="C5" s="10" t="s">
        <v>124</v>
      </c>
      <c r="D5" s="10" t="s">
        <v>123</v>
      </c>
      <c r="E5" s="11" t="s">
        <v>9</v>
      </c>
      <c r="F5" s="39">
        <v>35</v>
      </c>
      <c r="G5" s="2">
        <v>39</v>
      </c>
      <c r="H5" s="2">
        <v>41</v>
      </c>
      <c r="I5" s="39">
        <v>38</v>
      </c>
      <c r="J5" s="2">
        <v>41</v>
      </c>
      <c r="K5" s="2">
        <v>38</v>
      </c>
      <c r="L5" s="2">
        <f aca="true" t="shared" si="4" ref="L5:L17">IF(P5&gt;1,43-P5,"")</f>
        <v>41</v>
      </c>
      <c r="M5" s="2">
        <v>-35</v>
      </c>
      <c r="N5" s="2">
        <v>-38</v>
      </c>
      <c r="O5" s="29">
        <f t="shared" si="0"/>
        <v>200</v>
      </c>
      <c r="P5" s="29">
        <v>2</v>
      </c>
      <c r="Q5" s="30">
        <f t="shared" si="1"/>
        <v>35</v>
      </c>
      <c r="R5" s="1">
        <f t="shared" si="2"/>
        <v>38</v>
      </c>
      <c r="S5" s="1">
        <f t="shared" si="3"/>
        <v>7</v>
      </c>
    </row>
    <row r="6" spans="1:19" ht="15">
      <c r="A6" s="29">
        <v>3</v>
      </c>
      <c r="B6" s="12">
        <v>83</v>
      </c>
      <c r="C6" s="10" t="s">
        <v>118</v>
      </c>
      <c r="D6" s="10" t="s">
        <v>119</v>
      </c>
      <c r="E6" s="11" t="s">
        <v>10</v>
      </c>
      <c r="F6" s="39">
        <v>28</v>
      </c>
      <c r="G6" s="2">
        <v>32</v>
      </c>
      <c r="H6" s="39">
        <v>30</v>
      </c>
      <c r="I6" s="2">
        <v>41</v>
      </c>
      <c r="J6" s="2">
        <v>38</v>
      </c>
      <c r="K6" s="2">
        <v>34</v>
      </c>
      <c r="L6" s="2">
        <f t="shared" si="4"/>
        <v>40</v>
      </c>
      <c r="M6" s="2">
        <v>-28</v>
      </c>
      <c r="N6" s="2">
        <v>-30</v>
      </c>
      <c r="O6" s="29">
        <f t="shared" si="0"/>
        <v>185</v>
      </c>
      <c r="P6" s="29">
        <v>3</v>
      </c>
      <c r="Q6" s="30">
        <f t="shared" si="1"/>
        <v>28</v>
      </c>
      <c r="R6" s="1">
        <f t="shared" si="2"/>
        <v>30</v>
      </c>
      <c r="S6" s="1">
        <f t="shared" si="3"/>
        <v>7</v>
      </c>
    </row>
    <row r="7" spans="1:19" ht="15">
      <c r="A7" s="29">
        <v>4</v>
      </c>
      <c r="B7" s="12">
        <v>85</v>
      </c>
      <c r="C7" s="10" t="s">
        <v>228</v>
      </c>
      <c r="D7" s="10" t="s">
        <v>229</v>
      </c>
      <c r="E7" s="11" t="s">
        <v>41</v>
      </c>
      <c r="F7" s="2">
        <v>34</v>
      </c>
      <c r="G7" s="2">
        <v>37</v>
      </c>
      <c r="H7" s="2">
        <v>38</v>
      </c>
      <c r="I7" s="2" t="s">
        <v>172</v>
      </c>
      <c r="J7" s="39">
        <v>32</v>
      </c>
      <c r="K7" s="2">
        <v>36</v>
      </c>
      <c r="L7" s="2">
        <f t="shared" si="4"/>
        <v>39</v>
      </c>
      <c r="M7" s="2">
        <v>-32</v>
      </c>
      <c r="N7" s="2"/>
      <c r="O7" s="29">
        <f t="shared" si="0"/>
        <v>184</v>
      </c>
      <c r="P7" s="29">
        <v>4</v>
      </c>
      <c r="Q7" s="30">
        <f t="shared" si="1"/>
        <v>32</v>
      </c>
      <c r="R7" s="1">
        <f t="shared" si="2"/>
        <v>34</v>
      </c>
      <c r="S7" s="1">
        <f t="shared" si="3"/>
        <v>6</v>
      </c>
    </row>
    <row r="8" spans="1:19" ht="15">
      <c r="A8" s="29">
        <v>5</v>
      </c>
      <c r="B8" s="2">
        <v>33</v>
      </c>
      <c r="C8" s="11" t="s">
        <v>56</v>
      </c>
      <c r="D8" s="10" t="s">
        <v>153</v>
      </c>
      <c r="E8" s="10" t="s">
        <v>9</v>
      </c>
      <c r="F8" s="2">
        <v>39</v>
      </c>
      <c r="G8" s="39">
        <v>30</v>
      </c>
      <c r="H8" s="2">
        <v>33</v>
      </c>
      <c r="I8" s="2">
        <v>37</v>
      </c>
      <c r="J8" s="2">
        <v>36</v>
      </c>
      <c r="K8" s="2">
        <v>33</v>
      </c>
      <c r="L8" s="39">
        <f t="shared" si="4"/>
        <v>30</v>
      </c>
      <c r="M8" s="2">
        <v>-30</v>
      </c>
      <c r="N8" s="2">
        <v>-30</v>
      </c>
      <c r="O8" s="29">
        <f t="shared" si="0"/>
        <v>178</v>
      </c>
      <c r="P8" s="29">
        <v>13</v>
      </c>
      <c r="Q8" s="30">
        <f t="shared" si="1"/>
        <v>30</v>
      </c>
      <c r="R8" s="1">
        <f t="shared" si="2"/>
        <v>30</v>
      </c>
      <c r="S8" s="1">
        <f t="shared" si="3"/>
        <v>7</v>
      </c>
    </row>
    <row r="9" spans="1:19" ht="15">
      <c r="A9" s="29">
        <v>6</v>
      </c>
      <c r="B9" s="2">
        <v>92</v>
      </c>
      <c r="C9" s="10" t="s">
        <v>149</v>
      </c>
      <c r="D9" s="10" t="s">
        <v>150</v>
      </c>
      <c r="E9" s="11" t="s">
        <v>15</v>
      </c>
      <c r="F9" s="2">
        <v>38</v>
      </c>
      <c r="G9" s="2">
        <v>34</v>
      </c>
      <c r="H9" s="2">
        <v>37</v>
      </c>
      <c r="I9" s="2" t="s">
        <v>172</v>
      </c>
      <c r="J9" s="2">
        <v>33</v>
      </c>
      <c r="K9" s="39">
        <v>31</v>
      </c>
      <c r="L9" s="2">
        <f t="shared" si="4"/>
        <v>36</v>
      </c>
      <c r="M9" s="2">
        <v>-31</v>
      </c>
      <c r="N9" s="2"/>
      <c r="O9" s="29">
        <f t="shared" si="0"/>
        <v>178</v>
      </c>
      <c r="P9" s="29">
        <v>7</v>
      </c>
      <c r="Q9" s="30">
        <f t="shared" si="1"/>
        <v>31</v>
      </c>
      <c r="R9" s="1">
        <f t="shared" si="2"/>
        <v>33</v>
      </c>
      <c r="S9" s="1">
        <f t="shared" si="3"/>
        <v>6</v>
      </c>
    </row>
    <row r="10" spans="1:19" ht="15">
      <c r="A10" s="29">
        <v>7</v>
      </c>
      <c r="B10" s="2">
        <v>91</v>
      </c>
      <c r="C10" s="11" t="s">
        <v>63</v>
      </c>
      <c r="D10" s="10" t="s">
        <v>33</v>
      </c>
      <c r="E10" s="10" t="s">
        <v>15</v>
      </c>
      <c r="F10" s="2">
        <v>36</v>
      </c>
      <c r="G10" s="2">
        <v>38</v>
      </c>
      <c r="H10" s="2">
        <v>36</v>
      </c>
      <c r="I10" s="2">
        <v>31</v>
      </c>
      <c r="J10" s="2">
        <v>34</v>
      </c>
      <c r="K10" s="39">
        <v>23</v>
      </c>
      <c r="L10" s="39">
        <f t="shared" si="4"/>
        <v>23</v>
      </c>
      <c r="M10" s="2">
        <v>-23</v>
      </c>
      <c r="N10" s="2">
        <v>-23</v>
      </c>
      <c r="O10" s="29">
        <f t="shared" si="0"/>
        <v>175</v>
      </c>
      <c r="P10" s="29">
        <v>20</v>
      </c>
      <c r="Q10" s="30">
        <f t="shared" si="1"/>
        <v>23</v>
      </c>
      <c r="R10" s="1">
        <f t="shared" si="2"/>
        <v>23</v>
      </c>
      <c r="S10" s="1">
        <f t="shared" si="3"/>
        <v>7</v>
      </c>
    </row>
    <row r="11" spans="1:19" ht="15">
      <c r="A11" s="29">
        <v>8</v>
      </c>
      <c r="B11" s="2">
        <v>32</v>
      </c>
      <c r="C11" s="11" t="s">
        <v>35</v>
      </c>
      <c r="D11" s="10" t="s">
        <v>166</v>
      </c>
      <c r="E11" s="10" t="s">
        <v>5</v>
      </c>
      <c r="F11" s="2" t="s">
        <v>172</v>
      </c>
      <c r="G11" s="2">
        <v>35</v>
      </c>
      <c r="H11" s="2">
        <v>31</v>
      </c>
      <c r="I11" s="2">
        <v>36</v>
      </c>
      <c r="J11" s="2">
        <v>39</v>
      </c>
      <c r="K11" s="2">
        <v>32</v>
      </c>
      <c r="L11" s="39">
        <f t="shared" si="4"/>
        <v>26</v>
      </c>
      <c r="M11" s="2">
        <v>-26</v>
      </c>
      <c r="N11" s="2"/>
      <c r="O11" s="29">
        <f t="shared" si="0"/>
        <v>173</v>
      </c>
      <c r="P11" s="29">
        <v>17</v>
      </c>
      <c r="Q11" s="30">
        <f t="shared" si="1"/>
        <v>26</v>
      </c>
      <c r="R11" s="1">
        <f t="shared" si="2"/>
        <v>31</v>
      </c>
      <c r="S11" s="1">
        <f t="shared" si="3"/>
        <v>6</v>
      </c>
    </row>
    <row r="12" spans="1:19" ht="15.75">
      <c r="A12" s="29">
        <v>9</v>
      </c>
      <c r="B12" s="2">
        <v>93</v>
      </c>
      <c r="C12" s="17" t="s">
        <v>83</v>
      </c>
      <c r="D12" s="17" t="s">
        <v>145</v>
      </c>
      <c r="E12" s="11" t="s">
        <v>10</v>
      </c>
      <c r="F12" s="2">
        <v>33</v>
      </c>
      <c r="G12" s="2" t="s">
        <v>172</v>
      </c>
      <c r="H12" s="2">
        <v>34</v>
      </c>
      <c r="I12" s="2" t="s">
        <v>172</v>
      </c>
      <c r="J12" s="2">
        <v>35</v>
      </c>
      <c r="K12" s="2">
        <v>35</v>
      </c>
      <c r="L12" s="2">
        <f t="shared" si="4"/>
        <v>33</v>
      </c>
      <c r="M12" s="2"/>
      <c r="N12" s="2"/>
      <c r="O12" s="29">
        <f t="shared" si="0"/>
        <v>170</v>
      </c>
      <c r="P12" s="29">
        <v>10</v>
      </c>
      <c r="Q12" s="30">
        <f t="shared" si="1"/>
        <v>33</v>
      </c>
      <c r="R12" s="1">
        <f t="shared" si="2"/>
        <v>33</v>
      </c>
      <c r="S12" s="1">
        <f t="shared" si="3"/>
        <v>5</v>
      </c>
    </row>
    <row r="13" spans="1:19" ht="15.75">
      <c r="A13" s="29">
        <v>10</v>
      </c>
      <c r="B13" s="2">
        <v>94</v>
      </c>
      <c r="C13" s="17" t="s">
        <v>230</v>
      </c>
      <c r="D13" s="17" t="s">
        <v>194</v>
      </c>
      <c r="E13" s="11" t="s">
        <v>15</v>
      </c>
      <c r="F13" s="2">
        <v>32</v>
      </c>
      <c r="G13" s="2">
        <v>36</v>
      </c>
      <c r="H13" s="2">
        <v>32</v>
      </c>
      <c r="I13" s="2" t="s">
        <v>172</v>
      </c>
      <c r="J13" s="39">
        <v>26</v>
      </c>
      <c r="K13" s="2">
        <v>29</v>
      </c>
      <c r="L13" s="2">
        <f t="shared" si="4"/>
        <v>37</v>
      </c>
      <c r="M13" s="2">
        <v>-26</v>
      </c>
      <c r="N13" s="2"/>
      <c r="O13" s="29">
        <f t="shared" si="0"/>
        <v>166</v>
      </c>
      <c r="P13" s="29">
        <v>6</v>
      </c>
      <c r="Q13" s="30">
        <f t="shared" si="1"/>
        <v>26</v>
      </c>
      <c r="R13" s="1">
        <f t="shared" si="2"/>
        <v>29</v>
      </c>
      <c r="S13" s="1">
        <f t="shared" si="3"/>
        <v>6</v>
      </c>
    </row>
    <row r="14" spans="1:19" ht="15">
      <c r="A14" s="29">
        <v>11</v>
      </c>
      <c r="B14" s="12">
        <v>82</v>
      </c>
      <c r="C14" s="10" t="s">
        <v>71</v>
      </c>
      <c r="D14" s="10" t="s">
        <v>122</v>
      </c>
      <c r="E14" s="11" t="s">
        <v>34</v>
      </c>
      <c r="F14" s="2">
        <v>29</v>
      </c>
      <c r="G14" s="2">
        <v>31</v>
      </c>
      <c r="H14" s="2">
        <v>35</v>
      </c>
      <c r="I14" s="2" t="s">
        <v>172</v>
      </c>
      <c r="J14" s="2" t="s">
        <v>172</v>
      </c>
      <c r="K14" s="2">
        <v>22</v>
      </c>
      <c r="L14" s="2">
        <f t="shared" si="4"/>
        <v>32</v>
      </c>
      <c r="M14" s="2"/>
      <c r="N14" s="2"/>
      <c r="O14" s="29">
        <f t="shared" si="0"/>
        <v>149</v>
      </c>
      <c r="P14" s="29">
        <v>11</v>
      </c>
      <c r="Q14" s="30">
        <f t="shared" si="1"/>
        <v>22</v>
      </c>
      <c r="R14" s="1">
        <f t="shared" si="2"/>
        <v>29</v>
      </c>
      <c r="S14" s="1">
        <f t="shared" si="3"/>
        <v>5</v>
      </c>
    </row>
    <row r="15" spans="1:19" ht="15">
      <c r="A15" s="29">
        <v>12</v>
      </c>
      <c r="B15" s="2">
        <v>90</v>
      </c>
      <c r="C15" s="10" t="s">
        <v>74</v>
      </c>
      <c r="D15" s="10" t="s">
        <v>106</v>
      </c>
      <c r="E15" s="11" t="s">
        <v>5</v>
      </c>
      <c r="F15" s="2">
        <v>31</v>
      </c>
      <c r="G15" s="2" t="s">
        <v>172</v>
      </c>
      <c r="H15" s="2">
        <v>26</v>
      </c>
      <c r="I15" s="2">
        <v>33</v>
      </c>
      <c r="J15" s="2">
        <v>28</v>
      </c>
      <c r="K15" s="39">
        <v>24</v>
      </c>
      <c r="L15" s="2">
        <f t="shared" si="4"/>
        <v>29</v>
      </c>
      <c r="M15" s="2">
        <v>-24</v>
      </c>
      <c r="N15" s="2"/>
      <c r="O15" s="29">
        <f t="shared" si="0"/>
        <v>147</v>
      </c>
      <c r="P15" s="29">
        <v>14</v>
      </c>
      <c r="Q15" s="30">
        <f t="shared" si="1"/>
        <v>24</v>
      </c>
      <c r="R15" s="1">
        <f t="shared" si="2"/>
        <v>26</v>
      </c>
      <c r="S15" s="1">
        <f t="shared" si="3"/>
        <v>6</v>
      </c>
    </row>
    <row r="16" spans="1:19" ht="15">
      <c r="A16" s="29">
        <v>13</v>
      </c>
      <c r="B16" s="2">
        <v>31</v>
      </c>
      <c r="C16" s="11" t="s">
        <v>107</v>
      </c>
      <c r="D16" s="10" t="s">
        <v>82</v>
      </c>
      <c r="E16" s="10" t="s">
        <v>96</v>
      </c>
      <c r="F16" s="2">
        <v>37</v>
      </c>
      <c r="G16" s="2" t="s">
        <v>172</v>
      </c>
      <c r="H16" s="2" t="s">
        <v>172</v>
      </c>
      <c r="I16" s="2">
        <v>35</v>
      </c>
      <c r="J16" s="2">
        <v>31</v>
      </c>
      <c r="K16" s="2">
        <v>37</v>
      </c>
      <c r="L16" s="2">
        <f t="shared" si="4"/>
      </c>
      <c r="M16" s="2"/>
      <c r="N16" s="2"/>
      <c r="O16" s="29">
        <f t="shared" si="0"/>
        <v>140</v>
      </c>
      <c r="P16" s="29"/>
      <c r="Q16" s="30">
        <f t="shared" si="1"/>
        <v>31</v>
      </c>
      <c r="R16" s="1">
        <f t="shared" si="2"/>
        <v>35</v>
      </c>
      <c r="S16" s="1">
        <f t="shared" si="3"/>
        <v>4</v>
      </c>
    </row>
    <row r="17" spans="1:19" ht="15.75">
      <c r="A17" s="29">
        <v>14</v>
      </c>
      <c r="B17" s="2">
        <v>95</v>
      </c>
      <c r="C17" s="17" t="s">
        <v>192</v>
      </c>
      <c r="D17" s="17" t="s">
        <v>193</v>
      </c>
      <c r="E17" s="11" t="s">
        <v>15</v>
      </c>
      <c r="F17" s="2" t="s">
        <v>172</v>
      </c>
      <c r="G17" s="2">
        <v>33</v>
      </c>
      <c r="H17" s="2">
        <v>29</v>
      </c>
      <c r="I17" s="2" t="s">
        <v>172</v>
      </c>
      <c r="J17" s="2" t="s">
        <v>172</v>
      </c>
      <c r="K17" s="2">
        <v>25</v>
      </c>
      <c r="L17" s="2">
        <f t="shared" si="4"/>
        <v>34</v>
      </c>
      <c r="M17" s="2"/>
      <c r="N17" s="2"/>
      <c r="O17" s="29">
        <f t="shared" si="0"/>
        <v>121</v>
      </c>
      <c r="P17" s="29">
        <v>9</v>
      </c>
      <c r="Q17" s="30">
        <f t="shared" si="1"/>
        <v>25</v>
      </c>
      <c r="R17" s="1">
        <f t="shared" si="2"/>
        <v>29</v>
      </c>
      <c r="S17" s="1">
        <f t="shared" si="3"/>
        <v>4</v>
      </c>
    </row>
    <row r="18" spans="1:17" ht="15.75">
      <c r="A18" s="29"/>
      <c r="B18" s="2"/>
      <c r="C18" s="17"/>
      <c r="D18" s="17"/>
      <c r="E18" s="11"/>
      <c r="G18" s="2"/>
      <c r="H18" s="2"/>
      <c r="I18" s="2"/>
      <c r="J18" s="2"/>
      <c r="K18" s="2"/>
      <c r="L18" s="2"/>
      <c r="M18" s="2"/>
      <c r="N18" s="2"/>
      <c r="O18" s="29"/>
      <c r="P18" s="29"/>
      <c r="Q18" s="30"/>
    </row>
    <row r="19" spans="1:19" ht="15">
      <c r="A19" s="29"/>
      <c r="B19" s="2">
        <v>37</v>
      </c>
      <c r="C19" s="11" t="s">
        <v>102</v>
      </c>
      <c r="D19" s="10" t="s">
        <v>24</v>
      </c>
      <c r="E19" s="10" t="s">
        <v>15</v>
      </c>
      <c r="F19" s="2" t="s">
        <v>172</v>
      </c>
      <c r="G19" s="2" t="s">
        <v>172</v>
      </c>
      <c r="H19" s="2">
        <v>39</v>
      </c>
      <c r="I19" s="2" t="s">
        <v>172</v>
      </c>
      <c r="J19" s="2" t="s">
        <v>172</v>
      </c>
      <c r="K19" s="2">
        <v>41</v>
      </c>
      <c r="L19" s="2">
        <f aca="true" t="shared" si="5" ref="L19:L30">IF(P19&gt;1,43-P19,"")</f>
        <v>38</v>
      </c>
      <c r="M19" s="2"/>
      <c r="N19" s="2"/>
      <c r="O19" s="29">
        <f aca="true" t="shared" si="6" ref="O19:O30">SUM(F19:N19)</f>
        <v>118</v>
      </c>
      <c r="P19" s="29">
        <v>5</v>
      </c>
      <c r="Q19" s="30">
        <f aca="true" t="shared" si="7" ref="Q19:Q30">MIN(F19:L19)</f>
        <v>38</v>
      </c>
      <c r="R19" s="1">
        <f aca="true" t="shared" si="8" ref="R19:R30">SMALL(F19:L19,2)</f>
        <v>39</v>
      </c>
      <c r="S19" s="1">
        <f aca="true" t="shared" si="9" ref="S19:S30">COUNT(F19:L19)</f>
        <v>3</v>
      </c>
    </row>
    <row r="20" spans="1:19" ht="15.75">
      <c r="A20" s="29"/>
      <c r="B20" s="2">
        <v>96</v>
      </c>
      <c r="C20" s="17" t="s">
        <v>125</v>
      </c>
      <c r="D20" s="17" t="s">
        <v>126</v>
      </c>
      <c r="E20" s="11" t="s">
        <v>96</v>
      </c>
      <c r="F20" s="2">
        <v>30</v>
      </c>
      <c r="G20" s="2" t="s">
        <v>172</v>
      </c>
      <c r="H20" s="2" t="s">
        <v>172</v>
      </c>
      <c r="I20" s="2">
        <v>32</v>
      </c>
      <c r="J20" s="2">
        <v>27</v>
      </c>
      <c r="K20" s="2" t="s">
        <v>172</v>
      </c>
      <c r="L20" s="2">
        <f t="shared" si="5"/>
      </c>
      <c r="M20" s="2"/>
      <c r="N20" s="2"/>
      <c r="O20" s="29">
        <f t="shared" si="6"/>
        <v>89</v>
      </c>
      <c r="P20" s="29"/>
      <c r="Q20" s="30">
        <f t="shared" si="7"/>
        <v>27</v>
      </c>
      <c r="R20" s="1">
        <f t="shared" si="8"/>
        <v>30</v>
      </c>
      <c r="S20" s="1">
        <f t="shared" si="9"/>
        <v>3</v>
      </c>
    </row>
    <row r="21" spans="1:19" ht="15">
      <c r="A21" s="29"/>
      <c r="B21" s="2">
        <v>106</v>
      </c>
      <c r="C21" s="11" t="s">
        <v>71</v>
      </c>
      <c r="D21" s="10" t="s">
        <v>250</v>
      </c>
      <c r="E21" s="10" t="s">
        <v>5</v>
      </c>
      <c r="F21" s="2" t="s">
        <v>172</v>
      </c>
      <c r="G21" s="2" t="s">
        <v>172</v>
      </c>
      <c r="H21" s="2" t="s">
        <v>172</v>
      </c>
      <c r="I21" s="2">
        <v>34</v>
      </c>
      <c r="J21" s="2">
        <v>30</v>
      </c>
      <c r="K21" s="2">
        <v>21</v>
      </c>
      <c r="L21" s="2">
        <f t="shared" si="5"/>
      </c>
      <c r="M21" s="2"/>
      <c r="N21" s="2"/>
      <c r="O21" s="29">
        <f t="shared" si="6"/>
        <v>85</v>
      </c>
      <c r="P21" s="29"/>
      <c r="Q21" s="30">
        <f t="shared" si="7"/>
        <v>21</v>
      </c>
      <c r="R21" s="1">
        <f t="shared" si="8"/>
        <v>30</v>
      </c>
      <c r="S21" s="1">
        <f t="shared" si="9"/>
        <v>3</v>
      </c>
    </row>
    <row r="22" spans="1:19" ht="15">
      <c r="A22" s="29"/>
      <c r="B22" s="2">
        <v>107</v>
      </c>
      <c r="C22" s="11" t="s">
        <v>79</v>
      </c>
      <c r="D22" s="10" t="s">
        <v>251</v>
      </c>
      <c r="E22" s="10" t="s">
        <v>10</v>
      </c>
      <c r="F22" s="2" t="s">
        <v>172</v>
      </c>
      <c r="G22" s="2" t="s">
        <v>172</v>
      </c>
      <c r="H22" s="2" t="s">
        <v>172</v>
      </c>
      <c r="I22" s="2"/>
      <c r="J22" s="2">
        <v>29</v>
      </c>
      <c r="K22" s="2">
        <v>28</v>
      </c>
      <c r="L22" s="2">
        <f t="shared" si="5"/>
        <v>24</v>
      </c>
      <c r="M22" s="2"/>
      <c r="N22" s="2"/>
      <c r="O22" s="29">
        <f t="shared" si="6"/>
        <v>81</v>
      </c>
      <c r="P22" s="29">
        <v>19</v>
      </c>
      <c r="Q22" s="30">
        <f t="shared" si="7"/>
        <v>24</v>
      </c>
      <c r="R22" s="1">
        <f t="shared" si="8"/>
        <v>28</v>
      </c>
      <c r="S22" s="1">
        <f t="shared" si="9"/>
        <v>3</v>
      </c>
    </row>
    <row r="23" spans="1:19" ht="15.75">
      <c r="A23" s="29"/>
      <c r="B23" s="2">
        <v>100</v>
      </c>
      <c r="C23" s="17" t="s">
        <v>95</v>
      </c>
      <c r="D23" s="17" t="s">
        <v>232</v>
      </c>
      <c r="E23" s="11" t="s">
        <v>15</v>
      </c>
      <c r="F23" s="2" t="s">
        <v>172</v>
      </c>
      <c r="G23" s="2" t="s">
        <v>172</v>
      </c>
      <c r="H23" s="2">
        <v>25</v>
      </c>
      <c r="I23" s="2" t="s">
        <v>172</v>
      </c>
      <c r="J23" s="2" t="s">
        <v>172</v>
      </c>
      <c r="K23" s="2">
        <v>27</v>
      </c>
      <c r="L23" s="2">
        <f t="shared" si="5"/>
        <v>28</v>
      </c>
      <c r="M23" s="2"/>
      <c r="N23" s="2"/>
      <c r="O23" s="29">
        <f t="shared" si="6"/>
        <v>80</v>
      </c>
      <c r="P23" s="29">
        <v>15</v>
      </c>
      <c r="Q23" s="30">
        <f t="shared" si="7"/>
        <v>25</v>
      </c>
      <c r="R23" s="1">
        <f t="shared" si="8"/>
        <v>27</v>
      </c>
      <c r="S23" s="1">
        <f t="shared" si="9"/>
        <v>3</v>
      </c>
    </row>
    <row r="24" spans="1:19" ht="15.75">
      <c r="A24" s="29"/>
      <c r="B24" s="2">
        <v>101</v>
      </c>
      <c r="C24" s="17" t="s">
        <v>146</v>
      </c>
      <c r="D24" s="17" t="s">
        <v>242</v>
      </c>
      <c r="E24" s="11" t="s">
        <v>6</v>
      </c>
      <c r="F24" s="2" t="s">
        <v>172</v>
      </c>
      <c r="G24" s="2" t="s">
        <v>172</v>
      </c>
      <c r="H24" s="2">
        <v>28</v>
      </c>
      <c r="I24" s="2" t="s">
        <v>172</v>
      </c>
      <c r="J24" s="2" t="s">
        <v>172</v>
      </c>
      <c r="K24" s="2" t="s">
        <v>172</v>
      </c>
      <c r="L24" s="2">
        <f t="shared" si="5"/>
        <v>31</v>
      </c>
      <c r="M24" s="2"/>
      <c r="N24" s="2"/>
      <c r="O24" s="29">
        <f t="shared" si="6"/>
        <v>59</v>
      </c>
      <c r="P24" s="29">
        <v>12</v>
      </c>
      <c r="Q24" s="30">
        <f t="shared" si="7"/>
        <v>28</v>
      </c>
      <c r="R24" s="1">
        <f t="shared" si="8"/>
        <v>31</v>
      </c>
      <c r="S24" s="1">
        <f t="shared" si="9"/>
        <v>2</v>
      </c>
    </row>
    <row r="25" spans="1:19" ht="15.75">
      <c r="A25" s="29"/>
      <c r="B25" s="2">
        <v>103</v>
      </c>
      <c r="C25" s="17" t="s">
        <v>245</v>
      </c>
      <c r="D25" s="17" t="s">
        <v>137</v>
      </c>
      <c r="E25" s="11" t="s">
        <v>6</v>
      </c>
      <c r="F25" s="2" t="s">
        <v>172</v>
      </c>
      <c r="G25" s="2" t="s">
        <v>172</v>
      </c>
      <c r="H25" s="2">
        <v>23</v>
      </c>
      <c r="I25" s="2" t="s">
        <v>172</v>
      </c>
      <c r="J25" s="2" t="s">
        <v>172</v>
      </c>
      <c r="K25" s="2" t="s">
        <v>172</v>
      </c>
      <c r="L25" s="2">
        <f t="shared" si="5"/>
        <v>35</v>
      </c>
      <c r="M25" s="2"/>
      <c r="N25" s="2"/>
      <c r="O25" s="29">
        <f t="shared" si="6"/>
        <v>58</v>
      </c>
      <c r="P25" s="29">
        <v>8</v>
      </c>
      <c r="Q25" s="30">
        <f t="shared" si="7"/>
        <v>23</v>
      </c>
      <c r="R25" s="1">
        <f t="shared" si="8"/>
        <v>35</v>
      </c>
      <c r="S25" s="1">
        <f t="shared" si="9"/>
        <v>2</v>
      </c>
    </row>
    <row r="26" spans="1:19" ht="15.75">
      <c r="A26" s="29"/>
      <c r="B26" s="2">
        <v>99</v>
      </c>
      <c r="C26" s="17" t="s">
        <v>231</v>
      </c>
      <c r="D26" s="17" t="s">
        <v>165</v>
      </c>
      <c r="E26" s="11" t="s">
        <v>41</v>
      </c>
      <c r="F26" s="2" t="s">
        <v>172</v>
      </c>
      <c r="G26" s="2" t="s">
        <v>172</v>
      </c>
      <c r="H26" s="2" t="s">
        <v>172</v>
      </c>
      <c r="I26" s="2" t="s">
        <v>172</v>
      </c>
      <c r="J26" s="2" t="s">
        <v>172</v>
      </c>
      <c r="K26" s="2">
        <v>26</v>
      </c>
      <c r="L26" s="2">
        <f t="shared" si="5"/>
        <v>27</v>
      </c>
      <c r="M26" s="2"/>
      <c r="N26" s="2"/>
      <c r="O26" s="29">
        <f t="shared" si="6"/>
        <v>53</v>
      </c>
      <c r="P26" s="29">
        <v>16</v>
      </c>
      <c r="Q26" s="30">
        <f t="shared" si="7"/>
        <v>26</v>
      </c>
      <c r="R26" s="1">
        <f t="shared" si="8"/>
        <v>27</v>
      </c>
      <c r="S26" s="1">
        <f t="shared" si="9"/>
        <v>2</v>
      </c>
    </row>
    <row r="27" spans="1:19" ht="15.75">
      <c r="A27" s="29"/>
      <c r="B27" s="2">
        <v>102</v>
      </c>
      <c r="C27" s="17" t="s">
        <v>243</v>
      </c>
      <c r="D27" s="17" t="s">
        <v>244</v>
      </c>
      <c r="E27" s="11" t="s">
        <v>6</v>
      </c>
      <c r="F27" s="2" t="s">
        <v>172</v>
      </c>
      <c r="G27" s="2" t="s">
        <v>172</v>
      </c>
      <c r="H27" s="2">
        <v>27</v>
      </c>
      <c r="I27" s="2" t="s">
        <v>172</v>
      </c>
      <c r="J27" s="2" t="s">
        <v>172</v>
      </c>
      <c r="K27" s="2" t="s">
        <v>172</v>
      </c>
      <c r="L27" s="2">
        <f t="shared" si="5"/>
        <v>25</v>
      </c>
      <c r="M27" s="2"/>
      <c r="N27" s="2"/>
      <c r="O27" s="29">
        <f t="shared" si="6"/>
        <v>52</v>
      </c>
      <c r="P27" s="29">
        <v>18</v>
      </c>
      <c r="Q27" s="30">
        <f t="shared" si="7"/>
        <v>25</v>
      </c>
      <c r="R27" s="1">
        <f t="shared" si="8"/>
        <v>27</v>
      </c>
      <c r="S27" s="1">
        <f t="shared" si="9"/>
        <v>2</v>
      </c>
    </row>
    <row r="28" spans="1:19" ht="15.75">
      <c r="A28" s="29"/>
      <c r="B28" s="2">
        <v>98</v>
      </c>
      <c r="C28" s="17" t="s">
        <v>46</v>
      </c>
      <c r="D28" s="17" t="s">
        <v>60</v>
      </c>
      <c r="E28" s="11" t="s">
        <v>41</v>
      </c>
      <c r="F28" s="2" t="s">
        <v>172</v>
      </c>
      <c r="G28" s="2" t="s">
        <v>172</v>
      </c>
      <c r="H28" s="2" t="s">
        <v>172</v>
      </c>
      <c r="I28" s="2" t="s">
        <v>172</v>
      </c>
      <c r="J28" s="2" t="s">
        <v>172</v>
      </c>
      <c r="K28" s="2">
        <v>30</v>
      </c>
      <c r="L28" s="2">
        <f t="shared" si="5"/>
      </c>
      <c r="M28" s="2"/>
      <c r="N28" s="2"/>
      <c r="O28" s="29">
        <f t="shared" si="6"/>
        <v>30</v>
      </c>
      <c r="P28" s="29"/>
      <c r="Q28" s="30">
        <f t="shared" si="7"/>
        <v>30</v>
      </c>
      <c r="R28" s="1" t="e">
        <f t="shared" si="8"/>
        <v>#NUM!</v>
      </c>
      <c r="S28" s="1">
        <f t="shared" si="9"/>
        <v>1</v>
      </c>
    </row>
    <row r="29" spans="1:19" ht="15">
      <c r="A29" s="29"/>
      <c r="B29" s="2">
        <v>88</v>
      </c>
      <c r="C29" s="11" t="s">
        <v>90</v>
      </c>
      <c r="D29" s="10" t="s">
        <v>97</v>
      </c>
      <c r="E29" s="10" t="s">
        <v>15</v>
      </c>
      <c r="F29" s="2" t="s">
        <v>172</v>
      </c>
      <c r="G29" s="2" t="s">
        <v>172</v>
      </c>
      <c r="H29" s="2">
        <v>24</v>
      </c>
      <c r="I29" s="2" t="s">
        <v>172</v>
      </c>
      <c r="J29" s="2" t="s">
        <v>172</v>
      </c>
      <c r="K29" s="2" t="s">
        <v>172</v>
      </c>
      <c r="L29" s="2">
        <f t="shared" si="5"/>
      </c>
      <c r="M29" s="2"/>
      <c r="N29" s="2"/>
      <c r="O29" s="29">
        <f t="shared" si="6"/>
        <v>24</v>
      </c>
      <c r="P29" s="29"/>
      <c r="Q29" s="30">
        <f t="shared" si="7"/>
        <v>24</v>
      </c>
      <c r="R29" s="1" t="e">
        <f t="shared" si="8"/>
        <v>#NUM!</v>
      </c>
      <c r="S29" s="1">
        <f t="shared" si="9"/>
        <v>1</v>
      </c>
    </row>
    <row r="30" spans="1:19" ht="15.75">
      <c r="A30" s="29"/>
      <c r="B30" s="2">
        <v>105</v>
      </c>
      <c r="C30" s="17" t="s">
        <v>246</v>
      </c>
      <c r="D30" s="17" t="s">
        <v>182</v>
      </c>
      <c r="E30" s="11" t="s">
        <v>15</v>
      </c>
      <c r="F30" s="2" t="s">
        <v>172</v>
      </c>
      <c r="G30" s="2" t="s">
        <v>172</v>
      </c>
      <c r="H30" s="2">
        <v>22</v>
      </c>
      <c r="I30" s="2" t="s">
        <v>172</v>
      </c>
      <c r="J30" s="2" t="s">
        <v>172</v>
      </c>
      <c r="K30" s="2" t="s">
        <v>172</v>
      </c>
      <c r="L30" s="2">
        <f t="shared" si="5"/>
      </c>
      <c r="M30" s="2"/>
      <c r="N30" s="2"/>
      <c r="O30" s="29">
        <f t="shared" si="6"/>
        <v>22</v>
      </c>
      <c r="P30" s="29"/>
      <c r="Q30" s="30">
        <f t="shared" si="7"/>
        <v>22</v>
      </c>
      <c r="R30" s="1" t="e">
        <f t="shared" si="8"/>
        <v>#NUM!</v>
      </c>
      <c r="S30" s="1">
        <f t="shared" si="9"/>
        <v>1</v>
      </c>
    </row>
    <row r="31" spans="2:17" ht="15">
      <c r="B31" s="29"/>
      <c r="C31" s="11"/>
      <c r="D31" s="10"/>
      <c r="E31" s="10"/>
      <c r="G31" s="2"/>
      <c r="H31" s="2"/>
      <c r="I31" s="2"/>
      <c r="J31" s="2"/>
      <c r="K31" s="2">
        <f>IF(P31&gt;1,41-P31,"")</f>
      </c>
      <c r="L31" s="2"/>
      <c r="M31" s="2"/>
      <c r="N31" s="2"/>
      <c r="O31" s="29"/>
      <c r="P31" s="29"/>
      <c r="Q31" s="30"/>
    </row>
    <row r="32" spans="6:12" ht="15">
      <c r="F32" s="31">
        <f aca="true" t="shared" si="10" ref="F32:L32">COUNTIF(F4:F30,"&gt;0")</f>
        <v>13</v>
      </c>
      <c r="G32" s="31">
        <f t="shared" si="10"/>
        <v>11</v>
      </c>
      <c r="H32" s="31">
        <f t="shared" si="10"/>
        <v>19</v>
      </c>
      <c r="I32" s="31">
        <f t="shared" si="10"/>
        <v>10</v>
      </c>
      <c r="J32" s="31">
        <f t="shared" si="10"/>
        <v>15</v>
      </c>
      <c r="K32" s="31">
        <f t="shared" si="10"/>
        <v>20</v>
      </c>
      <c r="L32" s="31">
        <f t="shared" si="10"/>
        <v>20</v>
      </c>
    </row>
    <row r="33" spans="5:6" ht="15">
      <c r="E33" s="18"/>
      <c r="F33" s="32"/>
    </row>
    <row r="34" spans="3:7" ht="15">
      <c r="C34" s="3" t="s">
        <v>173</v>
      </c>
      <c r="G34" s="2"/>
    </row>
    <row r="35" spans="3:7" ht="15">
      <c r="C35" s="3" t="s">
        <v>174</v>
      </c>
      <c r="G35" s="2"/>
    </row>
    <row r="36" spans="2:3" ht="15">
      <c r="B36" s="12"/>
      <c r="C36" s="3" t="s">
        <v>175</v>
      </c>
    </row>
    <row r="37" spans="2:3" ht="15">
      <c r="B37" s="12"/>
      <c r="C37" s="3" t="s">
        <v>176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Zeros="0" zoomScale="80" zoomScaleNormal="8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2" customWidth="1"/>
    <col min="3" max="3" width="11.28125" style="1" customWidth="1"/>
    <col min="4" max="4" width="19.421875" style="1" customWidth="1"/>
    <col min="5" max="5" width="20.28125" style="1" customWidth="1"/>
    <col min="6" max="6" width="12.57421875" style="2" customWidth="1"/>
    <col min="7" max="7" width="9.140625" style="1" customWidth="1"/>
    <col min="8" max="8" width="11.140625" style="1" bestFit="1" customWidth="1"/>
    <col min="9" max="11" width="9.140625" style="1" customWidth="1"/>
    <col min="12" max="12" width="10.140625" style="1" bestFit="1" customWidth="1"/>
    <col min="13" max="15" width="9.140625" style="1" customWidth="1"/>
    <col min="16" max="16" width="9.140625" style="2" hidden="1" customWidth="1" outlineLevel="1"/>
    <col min="17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38" t="s">
        <v>206</v>
      </c>
      <c r="C1" s="38"/>
      <c r="D1" s="38"/>
      <c r="E1" s="38"/>
      <c r="F1" s="16" t="str">
        <f>Cadetti!E1</f>
        <v>Uppdaterad 2012-09-01</v>
      </c>
    </row>
    <row r="2" spans="1:16" ht="15">
      <c r="A2" s="13" t="s">
        <v>185</v>
      </c>
      <c r="B2" s="13" t="s">
        <v>0</v>
      </c>
      <c r="C2" s="14" t="s">
        <v>1</v>
      </c>
      <c r="D2" s="14" t="s">
        <v>2</v>
      </c>
      <c r="E2" s="14" t="s">
        <v>3</v>
      </c>
      <c r="F2" s="27" t="s">
        <v>177</v>
      </c>
      <c r="G2" s="27" t="s">
        <v>167</v>
      </c>
      <c r="H2" s="27" t="s">
        <v>168</v>
      </c>
      <c r="I2" s="27" t="s">
        <v>169</v>
      </c>
      <c r="J2" s="27" t="s">
        <v>178</v>
      </c>
      <c r="K2" s="27" t="s">
        <v>207</v>
      </c>
      <c r="L2" s="27" t="s">
        <v>208</v>
      </c>
      <c r="M2" s="27" t="s">
        <v>170</v>
      </c>
      <c r="N2" s="27" t="s">
        <v>170</v>
      </c>
      <c r="O2" s="27" t="s">
        <v>171</v>
      </c>
      <c r="P2" s="27"/>
    </row>
    <row r="3" spans="1:16" ht="15">
      <c r="A3" s="13"/>
      <c r="B3" s="13">
        <v>2012</v>
      </c>
      <c r="C3" s="15"/>
      <c r="D3" s="15"/>
      <c r="E3" s="15"/>
      <c r="F3" s="28">
        <v>41062</v>
      </c>
      <c r="G3" s="28">
        <v>41090</v>
      </c>
      <c r="H3" s="28">
        <v>41117</v>
      </c>
      <c r="I3" s="28">
        <v>41132</v>
      </c>
      <c r="J3" s="28">
        <v>41133</v>
      </c>
      <c r="K3" s="28">
        <v>41139</v>
      </c>
      <c r="L3" s="28">
        <v>41153</v>
      </c>
      <c r="M3" s="28"/>
      <c r="N3" s="28"/>
      <c r="O3" s="27"/>
      <c r="P3" s="27"/>
    </row>
    <row r="4" spans="1:19" ht="15">
      <c r="A4" s="29">
        <v>1</v>
      </c>
      <c r="B4" s="12">
        <v>22</v>
      </c>
      <c r="C4" s="10" t="s">
        <v>12</v>
      </c>
      <c r="D4" s="10" t="s">
        <v>91</v>
      </c>
      <c r="E4" s="11" t="s">
        <v>37</v>
      </c>
      <c r="F4" s="39">
        <v>35</v>
      </c>
      <c r="G4" s="2">
        <v>41</v>
      </c>
      <c r="H4" s="2">
        <v>38</v>
      </c>
      <c r="I4" s="2">
        <v>38</v>
      </c>
      <c r="J4" s="2">
        <v>39</v>
      </c>
      <c r="K4" s="2">
        <v>39</v>
      </c>
      <c r="L4" s="39">
        <f>IF(P4&gt;1,43-P4,"")</f>
        <v>30</v>
      </c>
      <c r="M4" s="2">
        <v>-30</v>
      </c>
      <c r="N4" s="2">
        <v>-35</v>
      </c>
      <c r="O4" s="29">
        <f aca="true" t="shared" si="0" ref="O4:O22">SUM(F4:N4)</f>
        <v>195</v>
      </c>
      <c r="P4" s="29">
        <v>13</v>
      </c>
      <c r="Q4" s="30">
        <f aca="true" t="shared" si="1" ref="Q4:Q22">MIN(F4:L4)</f>
        <v>30</v>
      </c>
      <c r="R4" s="1">
        <f aca="true" t="shared" si="2" ref="R4:R22">SMALL(F4:L4,2)</f>
        <v>35</v>
      </c>
      <c r="S4" s="1">
        <f aca="true" t="shared" si="3" ref="S4:S22">COUNT(F4:L4)</f>
        <v>7</v>
      </c>
    </row>
    <row r="5" spans="1:19" ht="15">
      <c r="A5" s="29">
        <v>2</v>
      </c>
      <c r="B5" s="2">
        <v>51</v>
      </c>
      <c r="C5" s="11" t="s">
        <v>90</v>
      </c>
      <c r="D5" s="10" t="s">
        <v>91</v>
      </c>
      <c r="E5" s="10" t="s">
        <v>34</v>
      </c>
      <c r="F5" s="2">
        <v>39</v>
      </c>
      <c r="G5" s="2">
        <v>39</v>
      </c>
      <c r="H5" s="2">
        <v>39</v>
      </c>
      <c r="I5" s="2">
        <v>39</v>
      </c>
      <c r="J5" s="39">
        <v>37</v>
      </c>
      <c r="K5" s="39">
        <v>38</v>
      </c>
      <c r="L5" s="2">
        <f>IF(P5&gt;1,43-P5,"")</f>
        <v>39</v>
      </c>
      <c r="M5" s="2">
        <v>-37</v>
      </c>
      <c r="N5" s="2">
        <v>-38</v>
      </c>
      <c r="O5" s="29">
        <f t="shared" si="0"/>
        <v>195</v>
      </c>
      <c r="P5" s="29">
        <v>4</v>
      </c>
      <c r="Q5" s="30">
        <f t="shared" si="1"/>
        <v>37</v>
      </c>
      <c r="R5" s="1">
        <f t="shared" si="2"/>
        <v>38</v>
      </c>
      <c r="S5" s="1">
        <f t="shared" si="3"/>
        <v>7</v>
      </c>
    </row>
    <row r="6" spans="1:19" ht="15">
      <c r="A6" s="29">
        <v>3</v>
      </c>
      <c r="B6" s="2">
        <v>52</v>
      </c>
      <c r="C6" s="11" t="s">
        <v>135</v>
      </c>
      <c r="D6" s="10" t="s">
        <v>136</v>
      </c>
      <c r="E6" s="10" t="s">
        <v>41</v>
      </c>
      <c r="F6" s="2">
        <v>37</v>
      </c>
      <c r="G6" s="2">
        <v>34</v>
      </c>
      <c r="H6" s="2">
        <v>41</v>
      </c>
      <c r="I6" s="2">
        <v>41</v>
      </c>
      <c r="J6" s="39">
        <v>31</v>
      </c>
      <c r="K6" s="39">
        <v>26</v>
      </c>
      <c r="L6" s="2">
        <f>IF(P6&gt;1,43-P6,"")</f>
        <v>40</v>
      </c>
      <c r="M6" s="2">
        <v>-26</v>
      </c>
      <c r="N6" s="2">
        <v>-31</v>
      </c>
      <c r="O6" s="29">
        <f t="shared" si="0"/>
        <v>193</v>
      </c>
      <c r="P6" s="29">
        <v>3</v>
      </c>
      <c r="Q6" s="30">
        <f t="shared" si="1"/>
        <v>26</v>
      </c>
      <c r="R6" s="1">
        <f t="shared" si="2"/>
        <v>31</v>
      </c>
      <c r="S6" s="1">
        <f t="shared" si="3"/>
        <v>7</v>
      </c>
    </row>
    <row r="7" spans="1:19" ht="15">
      <c r="A7" s="29">
        <v>4</v>
      </c>
      <c r="B7" s="2">
        <v>53</v>
      </c>
      <c r="C7" s="11" t="s">
        <v>88</v>
      </c>
      <c r="D7" s="10" t="s">
        <v>93</v>
      </c>
      <c r="E7" s="10" t="s">
        <v>10</v>
      </c>
      <c r="F7" s="2">
        <v>38</v>
      </c>
      <c r="G7" s="39">
        <v>27</v>
      </c>
      <c r="H7" s="39">
        <v>35</v>
      </c>
      <c r="I7" s="2">
        <v>35</v>
      </c>
      <c r="J7" s="2">
        <v>41</v>
      </c>
      <c r="K7" s="2">
        <v>41</v>
      </c>
      <c r="L7" s="2">
        <f>IF(P7&gt;1,43-P7,"")</f>
        <v>38</v>
      </c>
      <c r="M7" s="2">
        <v>-27</v>
      </c>
      <c r="N7" s="2">
        <v>-35</v>
      </c>
      <c r="O7" s="29">
        <f t="shared" si="0"/>
        <v>193</v>
      </c>
      <c r="P7" s="29">
        <v>5</v>
      </c>
      <c r="Q7" s="30">
        <f t="shared" si="1"/>
        <v>27</v>
      </c>
      <c r="R7" s="1">
        <f t="shared" si="2"/>
        <v>35</v>
      </c>
      <c r="S7" s="1">
        <f t="shared" si="3"/>
        <v>7</v>
      </c>
    </row>
    <row r="8" spans="1:19" ht="15">
      <c r="A8" s="29">
        <v>5</v>
      </c>
      <c r="B8" s="12">
        <v>25</v>
      </c>
      <c r="C8" s="10" t="s">
        <v>115</v>
      </c>
      <c r="D8" s="10" t="s">
        <v>116</v>
      </c>
      <c r="E8" s="11" t="s">
        <v>9</v>
      </c>
      <c r="F8" s="2">
        <v>41</v>
      </c>
      <c r="G8" s="2">
        <v>37</v>
      </c>
      <c r="H8" s="39">
        <v>23</v>
      </c>
      <c r="I8" s="39">
        <v>32</v>
      </c>
      <c r="J8" s="2">
        <v>35</v>
      </c>
      <c r="K8" s="2">
        <v>36</v>
      </c>
      <c r="L8" s="2">
        <v>43</v>
      </c>
      <c r="M8" s="2">
        <v>-23</v>
      </c>
      <c r="N8" s="2">
        <v>-32</v>
      </c>
      <c r="O8" s="29">
        <f t="shared" si="0"/>
        <v>192</v>
      </c>
      <c r="P8" s="29"/>
      <c r="Q8" s="30">
        <f t="shared" si="1"/>
        <v>23</v>
      </c>
      <c r="R8" s="1">
        <f t="shared" si="2"/>
        <v>32</v>
      </c>
      <c r="S8" s="1">
        <f t="shared" si="3"/>
        <v>7</v>
      </c>
    </row>
    <row r="9" spans="1:19" ht="15">
      <c r="A9" s="29">
        <v>6</v>
      </c>
      <c r="B9" s="12">
        <v>26</v>
      </c>
      <c r="C9" s="10" t="s">
        <v>35</v>
      </c>
      <c r="D9" s="10" t="s">
        <v>36</v>
      </c>
      <c r="E9" s="11" t="s">
        <v>9</v>
      </c>
      <c r="F9" s="39">
        <v>29</v>
      </c>
      <c r="G9" s="39">
        <v>35</v>
      </c>
      <c r="H9" s="2">
        <v>37</v>
      </c>
      <c r="I9" s="2">
        <v>37</v>
      </c>
      <c r="J9" s="2">
        <v>38</v>
      </c>
      <c r="K9" s="2">
        <v>37</v>
      </c>
      <c r="L9" s="2">
        <f aca="true" t="shared" si="4" ref="L9:L22">IF(P9&gt;1,43-P9,"")</f>
        <v>41</v>
      </c>
      <c r="M9" s="2">
        <v>-29</v>
      </c>
      <c r="N9" s="2">
        <v>-35</v>
      </c>
      <c r="O9" s="29">
        <f t="shared" si="0"/>
        <v>190</v>
      </c>
      <c r="P9" s="29">
        <v>2</v>
      </c>
      <c r="Q9" s="30">
        <f t="shared" si="1"/>
        <v>29</v>
      </c>
      <c r="R9" s="1">
        <f t="shared" si="2"/>
        <v>35</v>
      </c>
      <c r="S9" s="1">
        <f t="shared" si="3"/>
        <v>7</v>
      </c>
    </row>
    <row r="10" spans="1:19" ht="15">
      <c r="A10" s="29">
        <v>7</v>
      </c>
      <c r="B10" s="12">
        <v>23</v>
      </c>
      <c r="C10" s="10" t="s">
        <v>11</v>
      </c>
      <c r="D10" s="10" t="s">
        <v>69</v>
      </c>
      <c r="E10" s="11" t="s">
        <v>37</v>
      </c>
      <c r="F10" s="2">
        <v>36</v>
      </c>
      <c r="G10" s="2">
        <v>36</v>
      </c>
      <c r="H10" s="2">
        <v>36</v>
      </c>
      <c r="I10" s="39">
        <v>36</v>
      </c>
      <c r="J10" s="2">
        <v>36</v>
      </c>
      <c r="K10" s="39">
        <v>27</v>
      </c>
      <c r="L10" s="2">
        <f t="shared" si="4"/>
        <v>37</v>
      </c>
      <c r="M10" s="2">
        <v>-27</v>
      </c>
      <c r="N10" s="2">
        <v>-36</v>
      </c>
      <c r="O10" s="29">
        <f t="shared" si="0"/>
        <v>181</v>
      </c>
      <c r="P10" s="29">
        <v>6</v>
      </c>
      <c r="Q10" s="30">
        <f t="shared" si="1"/>
        <v>27</v>
      </c>
      <c r="R10" s="1">
        <f t="shared" si="2"/>
        <v>36</v>
      </c>
      <c r="S10" s="1">
        <f t="shared" si="3"/>
        <v>7</v>
      </c>
    </row>
    <row r="11" spans="1:19" ht="15">
      <c r="A11" s="29">
        <v>8</v>
      </c>
      <c r="B11" s="12">
        <v>30</v>
      </c>
      <c r="C11" s="10" t="s">
        <v>7</v>
      </c>
      <c r="D11" s="10" t="s">
        <v>142</v>
      </c>
      <c r="E11" s="11" t="s">
        <v>5</v>
      </c>
      <c r="F11" s="2">
        <v>33</v>
      </c>
      <c r="G11" s="2">
        <v>38</v>
      </c>
      <c r="H11" s="2">
        <v>32</v>
      </c>
      <c r="I11" s="2">
        <v>33</v>
      </c>
      <c r="J11" s="39">
        <v>24</v>
      </c>
      <c r="K11" s="2">
        <v>29</v>
      </c>
      <c r="L11" s="39">
        <f t="shared" si="4"/>
        <v>22</v>
      </c>
      <c r="M11" s="2">
        <v>-22</v>
      </c>
      <c r="N11" s="2">
        <v>-24</v>
      </c>
      <c r="O11" s="29">
        <f t="shared" si="0"/>
        <v>165</v>
      </c>
      <c r="P11" s="29">
        <v>21</v>
      </c>
      <c r="Q11" s="30">
        <f t="shared" si="1"/>
        <v>22</v>
      </c>
      <c r="R11" s="1">
        <f t="shared" si="2"/>
        <v>24</v>
      </c>
      <c r="S11" s="1">
        <f t="shared" si="3"/>
        <v>7</v>
      </c>
    </row>
    <row r="12" spans="1:19" ht="15">
      <c r="A12" s="29">
        <v>9</v>
      </c>
      <c r="B12" s="2">
        <v>54</v>
      </c>
      <c r="C12" s="11" t="s">
        <v>83</v>
      </c>
      <c r="D12" s="10" t="s">
        <v>131</v>
      </c>
      <c r="E12" s="10" t="s">
        <v>5</v>
      </c>
      <c r="F12" s="2">
        <v>34</v>
      </c>
      <c r="G12" s="2" t="s">
        <v>172</v>
      </c>
      <c r="H12" s="2">
        <v>31</v>
      </c>
      <c r="I12" s="39">
        <v>27</v>
      </c>
      <c r="J12" s="2">
        <v>29</v>
      </c>
      <c r="K12" s="2">
        <v>33</v>
      </c>
      <c r="L12" s="2">
        <f t="shared" si="4"/>
        <v>34</v>
      </c>
      <c r="M12" s="2">
        <v>-27</v>
      </c>
      <c r="N12" s="2"/>
      <c r="O12" s="29">
        <f t="shared" si="0"/>
        <v>161</v>
      </c>
      <c r="P12" s="29">
        <v>9</v>
      </c>
      <c r="Q12" s="30">
        <f t="shared" si="1"/>
        <v>27</v>
      </c>
      <c r="R12" s="1">
        <f t="shared" si="2"/>
        <v>29</v>
      </c>
      <c r="S12" s="1">
        <f t="shared" si="3"/>
        <v>6</v>
      </c>
    </row>
    <row r="13" spans="1:19" ht="15">
      <c r="A13" s="29">
        <v>10</v>
      </c>
      <c r="B13" s="2">
        <v>82</v>
      </c>
      <c r="C13" s="11" t="s">
        <v>224</v>
      </c>
      <c r="D13" s="10" t="s">
        <v>225</v>
      </c>
      <c r="E13" s="10" t="s">
        <v>37</v>
      </c>
      <c r="F13" s="39">
        <v>26</v>
      </c>
      <c r="G13" s="39">
        <v>24</v>
      </c>
      <c r="H13" s="2">
        <v>34</v>
      </c>
      <c r="I13" s="2">
        <v>34</v>
      </c>
      <c r="J13" s="2">
        <v>30</v>
      </c>
      <c r="K13" s="2">
        <v>35</v>
      </c>
      <c r="L13" s="2">
        <f t="shared" si="4"/>
        <v>27</v>
      </c>
      <c r="M13" s="2">
        <v>-24</v>
      </c>
      <c r="N13" s="2">
        <v>-26</v>
      </c>
      <c r="O13" s="29">
        <f t="shared" si="0"/>
        <v>160</v>
      </c>
      <c r="P13" s="29">
        <v>16</v>
      </c>
      <c r="Q13" s="30">
        <f t="shared" si="1"/>
        <v>24</v>
      </c>
      <c r="R13" s="1">
        <f t="shared" si="2"/>
        <v>26</v>
      </c>
      <c r="S13" s="1">
        <f t="shared" si="3"/>
        <v>7</v>
      </c>
    </row>
    <row r="14" spans="1:19" ht="15">
      <c r="A14" s="29">
        <v>11</v>
      </c>
      <c r="B14" s="12">
        <v>96</v>
      </c>
      <c r="C14" s="10" t="s">
        <v>196</v>
      </c>
      <c r="D14" s="10" t="s">
        <v>197</v>
      </c>
      <c r="E14" s="11" t="s">
        <v>37</v>
      </c>
      <c r="F14" s="2" t="s">
        <v>172</v>
      </c>
      <c r="G14" s="2">
        <v>30</v>
      </c>
      <c r="H14" s="2">
        <v>26</v>
      </c>
      <c r="I14" s="39">
        <v>24</v>
      </c>
      <c r="J14" s="2">
        <v>33</v>
      </c>
      <c r="K14" s="2">
        <v>30</v>
      </c>
      <c r="L14" s="2">
        <f t="shared" si="4"/>
        <v>35</v>
      </c>
      <c r="M14" s="2">
        <v>-24</v>
      </c>
      <c r="N14" s="2"/>
      <c r="O14" s="29">
        <f t="shared" si="0"/>
        <v>154</v>
      </c>
      <c r="P14" s="29">
        <v>8</v>
      </c>
      <c r="Q14" s="30">
        <f t="shared" si="1"/>
        <v>24</v>
      </c>
      <c r="R14" s="1">
        <f t="shared" si="2"/>
        <v>26</v>
      </c>
      <c r="S14" s="1">
        <f t="shared" si="3"/>
        <v>6</v>
      </c>
    </row>
    <row r="15" spans="1:19" ht="15">
      <c r="A15" s="29">
        <v>12</v>
      </c>
      <c r="B15" s="2">
        <v>81</v>
      </c>
      <c r="C15" s="11" t="s">
        <v>147</v>
      </c>
      <c r="D15" s="10" t="s">
        <v>223</v>
      </c>
      <c r="E15" s="10" t="s">
        <v>37</v>
      </c>
      <c r="F15" s="2">
        <v>27</v>
      </c>
      <c r="G15" s="2">
        <v>25</v>
      </c>
      <c r="H15" s="2">
        <v>29</v>
      </c>
      <c r="I15" s="2" t="s">
        <v>172</v>
      </c>
      <c r="J15" s="2" t="s">
        <v>172</v>
      </c>
      <c r="K15" s="2">
        <v>32</v>
      </c>
      <c r="L15" s="2">
        <f t="shared" si="4"/>
        <v>33</v>
      </c>
      <c r="M15" s="2"/>
      <c r="N15" s="2"/>
      <c r="O15" s="29">
        <f t="shared" si="0"/>
        <v>146</v>
      </c>
      <c r="P15" s="29">
        <v>10</v>
      </c>
      <c r="Q15" s="30">
        <f t="shared" si="1"/>
        <v>25</v>
      </c>
      <c r="R15" s="1">
        <f t="shared" si="2"/>
        <v>27</v>
      </c>
      <c r="S15" s="1">
        <f t="shared" si="3"/>
        <v>5</v>
      </c>
    </row>
    <row r="16" spans="1:19" ht="15">
      <c r="A16" s="29">
        <v>13</v>
      </c>
      <c r="B16" s="12">
        <v>35</v>
      </c>
      <c r="C16" s="10" t="s">
        <v>46</v>
      </c>
      <c r="D16" s="10" t="s">
        <v>130</v>
      </c>
      <c r="E16" s="11" t="s">
        <v>9</v>
      </c>
      <c r="F16" s="2">
        <v>30</v>
      </c>
      <c r="G16" s="2">
        <v>26</v>
      </c>
      <c r="H16" s="2">
        <v>27</v>
      </c>
      <c r="I16" s="2" t="s">
        <v>172</v>
      </c>
      <c r="J16" s="2" t="s">
        <v>172</v>
      </c>
      <c r="K16" s="2">
        <v>31</v>
      </c>
      <c r="L16" s="2">
        <f t="shared" si="4"/>
        <v>26</v>
      </c>
      <c r="M16" s="2"/>
      <c r="N16" s="2"/>
      <c r="O16" s="29">
        <f t="shared" si="0"/>
        <v>140</v>
      </c>
      <c r="P16" s="29">
        <v>17</v>
      </c>
      <c r="Q16" s="30">
        <f t="shared" si="1"/>
        <v>26</v>
      </c>
      <c r="R16" s="1">
        <f t="shared" si="2"/>
        <v>26</v>
      </c>
      <c r="S16" s="1">
        <f t="shared" si="3"/>
        <v>5</v>
      </c>
    </row>
    <row r="17" spans="1:19" ht="15">
      <c r="A17" s="29">
        <v>14</v>
      </c>
      <c r="B17" s="12">
        <v>38</v>
      </c>
      <c r="C17" s="10" t="s">
        <v>14</v>
      </c>
      <c r="D17" s="10" t="s">
        <v>4</v>
      </c>
      <c r="E17" s="11" t="s">
        <v>37</v>
      </c>
      <c r="F17" s="2">
        <v>32</v>
      </c>
      <c r="G17" s="2">
        <v>29</v>
      </c>
      <c r="H17" s="2">
        <v>21</v>
      </c>
      <c r="I17" s="2" t="s">
        <v>172</v>
      </c>
      <c r="J17" s="2" t="s">
        <v>172</v>
      </c>
      <c r="K17" s="2">
        <v>20</v>
      </c>
      <c r="L17" s="2">
        <f t="shared" si="4"/>
        <v>36</v>
      </c>
      <c r="M17" s="2"/>
      <c r="N17" s="2"/>
      <c r="O17" s="29">
        <f t="shared" si="0"/>
        <v>138</v>
      </c>
      <c r="P17" s="29">
        <v>7</v>
      </c>
      <c r="Q17" s="30">
        <f t="shared" si="1"/>
        <v>20</v>
      </c>
      <c r="R17" s="1">
        <f t="shared" si="2"/>
        <v>21</v>
      </c>
      <c r="S17" s="1">
        <f t="shared" si="3"/>
        <v>5</v>
      </c>
    </row>
    <row r="18" spans="1:19" ht="15">
      <c r="A18" s="29">
        <v>15</v>
      </c>
      <c r="B18" s="2">
        <v>55</v>
      </c>
      <c r="C18" s="11" t="s">
        <v>20</v>
      </c>
      <c r="D18" s="10" t="s">
        <v>129</v>
      </c>
      <c r="E18" s="10" t="s">
        <v>9</v>
      </c>
      <c r="F18" s="2">
        <v>24</v>
      </c>
      <c r="G18" s="2" t="s">
        <v>172</v>
      </c>
      <c r="H18" s="2">
        <v>25</v>
      </c>
      <c r="I18" s="2">
        <v>26</v>
      </c>
      <c r="J18" s="2">
        <v>34</v>
      </c>
      <c r="K18" s="2" t="s">
        <v>172</v>
      </c>
      <c r="L18" s="2">
        <f t="shared" si="4"/>
        <v>28</v>
      </c>
      <c r="M18" s="2"/>
      <c r="N18" s="2"/>
      <c r="O18" s="29">
        <f t="shared" si="0"/>
        <v>137</v>
      </c>
      <c r="P18" s="29">
        <v>15</v>
      </c>
      <c r="Q18" s="30">
        <f t="shared" si="1"/>
        <v>24</v>
      </c>
      <c r="R18" s="1">
        <f t="shared" si="2"/>
        <v>25</v>
      </c>
      <c r="S18" s="1">
        <f t="shared" si="3"/>
        <v>5</v>
      </c>
    </row>
    <row r="19" spans="1:19" ht="15">
      <c r="A19" s="29">
        <v>16</v>
      </c>
      <c r="B19" s="12">
        <v>95</v>
      </c>
      <c r="C19" s="10" t="s">
        <v>195</v>
      </c>
      <c r="D19" s="10" t="s">
        <v>33</v>
      </c>
      <c r="E19" s="11" t="s">
        <v>37</v>
      </c>
      <c r="F19" s="2">
        <v>22</v>
      </c>
      <c r="G19" s="2" t="s">
        <v>172</v>
      </c>
      <c r="H19" s="39">
        <v>22</v>
      </c>
      <c r="I19" s="2">
        <v>23</v>
      </c>
      <c r="J19" s="2">
        <v>32</v>
      </c>
      <c r="K19" s="2">
        <v>28</v>
      </c>
      <c r="L19" s="2">
        <f t="shared" si="4"/>
        <v>32</v>
      </c>
      <c r="M19" s="2">
        <v>-22</v>
      </c>
      <c r="N19" s="2"/>
      <c r="O19" s="29">
        <f t="shared" si="0"/>
        <v>137</v>
      </c>
      <c r="P19" s="29">
        <v>11</v>
      </c>
      <c r="Q19" s="30">
        <f t="shared" si="1"/>
        <v>22</v>
      </c>
      <c r="R19" s="1">
        <f t="shared" si="2"/>
        <v>22</v>
      </c>
      <c r="S19" s="1">
        <f t="shared" si="3"/>
        <v>6</v>
      </c>
    </row>
    <row r="20" spans="1:19" ht="15">
      <c r="A20" s="29">
        <v>17</v>
      </c>
      <c r="B20" s="12">
        <v>34</v>
      </c>
      <c r="C20" s="10" t="s">
        <v>12</v>
      </c>
      <c r="D20" s="10" t="s">
        <v>151</v>
      </c>
      <c r="E20" s="11" t="s">
        <v>37</v>
      </c>
      <c r="F20" s="39">
        <v>21</v>
      </c>
      <c r="G20" s="2">
        <v>33</v>
      </c>
      <c r="H20" s="2">
        <v>24</v>
      </c>
      <c r="I20" s="2">
        <v>30</v>
      </c>
      <c r="J20" s="39">
        <v>23</v>
      </c>
      <c r="K20" s="2">
        <v>25</v>
      </c>
      <c r="L20" s="2">
        <f t="shared" si="4"/>
        <v>24</v>
      </c>
      <c r="M20" s="2">
        <v>-21</v>
      </c>
      <c r="N20" s="2">
        <v>-23</v>
      </c>
      <c r="O20" s="29">
        <f t="shared" si="0"/>
        <v>136</v>
      </c>
      <c r="P20" s="29">
        <v>19</v>
      </c>
      <c r="Q20" s="30">
        <f t="shared" si="1"/>
        <v>21</v>
      </c>
      <c r="R20" s="1">
        <f t="shared" si="2"/>
        <v>23</v>
      </c>
      <c r="S20" s="1">
        <f t="shared" si="3"/>
        <v>7</v>
      </c>
    </row>
    <row r="21" spans="1:19" ht="15">
      <c r="A21" s="29">
        <v>18</v>
      </c>
      <c r="B21" s="12">
        <v>45</v>
      </c>
      <c r="C21" s="10" t="s">
        <v>183</v>
      </c>
      <c r="D21" s="10" t="s">
        <v>184</v>
      </c>
      <c r="E21" s="11" t="s">
        <v>5</v>
      </c>
      <c r="F21" s="2">
        <v>23</v>
      </c>
      <c r="G21" s="2" t="s">
        <v>172</v>
      </c>
      <c r="H21" s="2">
        <v>20</v>
      </c>
      <c r="I21" s="2">
        <v>25</v>
      </c>
      <c r="J21" s="2">
        <v>28</v>
      </c>
      <c r="K21" s="2" t="s">
        <v>172</v>
      </c>
      <c r="L21" s="2">
        <f t="shared" si="4"/>
        <v>29</v>
      </c>
      <c r="M21" s="2"/>
      <c r="N21" s="2"/>
      <c r="O21" s="29">
        <f t="shared" si="0"/>
        <v>125</v>
      </c>
      <c r="P21" s="29">
        <v>14</v>
      </c>
      <c r="Q21" s="30">
        <f t="shared" si="1"/>
        <v>20</v>
      </c>
      <c r="R21" s="1">
        <f t="shared" si="2"/>
        <v>23</v>
      </c>
      <c r="S21" s="1">
        <f t="shared" si="3"/>
        <v>5</v>
      </c>
    </row>
    <row r="22" spans="1:19" ht="15">
      <c r="A22" s="29">
        <v>19</v>
      </c>
      <c r="B22" s="12">
        <v>87</v>
      </c>
      <c r="C22" s="10" t="s">
        <v>70</v>
      </c>
      <c r="D22" s="10" t="s">
        <v>150</v>
      </c>
      <c r="E22" s="11" t="s">
        <v>37</v>
      </c>
      <c r="F22" s="2">
        <v>28</v>
      </c>
      <c r="G22" s="2">
        <v>28</v>
      </c>
      <c r="H22" s="2" t="s">
        <v>172</v>
      </c>
      <c r="I22" s="2" t="s">
        <v>172</v>
      </c>
      <c r="J22" s="2" t="s">
        <v>172</v>
      </c>
      <c r="K22" s="2">
        <v>24</v>
      </c>
      <c r="L22" s="2">
        <f t="shared" si="4"/>
        <v>31</v>
      </c>
      <c r="M22" s="2"/>
      <c r="N22" s="2"/>
      <c r="O22" s="29">
        <f t="shared" si="0"/>
        <v>111</v>
      </c>
      <c r="P22" s="29">
        <v>12</v>
      </c>
      <c r="Q22" s="30">
        <f t="shared" si="1"/>
        <v>24</v>
      </c>
      <c r="R22" s="1">
        <f t="shared" si="2"/>
        <v>28</v>
      </c>
      <c r="S22" s="1">
        <f t="shared" si="3"/>
        <v>4</v>
      </c>
    </row>
    <row r="23" spans="1:17" ht="15">
      <c r="A23" s="29"/>
      <c r="B23" s="12"/>
      <c r="C23" s="10"/>
      <c r="D23" s="10"/>
      <c r="E23" s="11"/>
      <c r="G23" s="2"/>
      <c r="H23" s="2"/>
      <c r="I23" s="2"/>
      <c r="J23" s="2"/>
      <c r="K23" s="2"/>
      <c r="L23" s="2"/>
      <c r="M23" s="2"/>
      <c r="N23" s="2"/>
      <c r="O23" s="29"/>
      <c r="P23" s="29"/>
      <c r="Q23" s="30"/>
    </row>
    <row r="24" spans="1:19" ht="15">
      <c r="A24" s="29"/>
      <c r="B24" s="12">
        <v>31</v>
      </c>
      <c r="C24" s="10" t="s">
        <v>156</v>
      </c>
      <c r="D24" s="10" t="s">
        <v>157</v>
      </c>
      <c r="E24" s="11" t="s">
        <v>9</v>
      </c>
      <c r="F24" s="2">
        <v>31</v>
      </c>
      <c r="G24" s="2">
        <v>31</v>
      </c>
      <c r="H24" s="2">
        <v>33</v>
      </c>
      <c r="I24" s="2" t="s">
        <v>172</v>
      </c>
      <c r="J24" s="2" t="s">
        <v>172</v>
      </c>
      <c r="K24" s="2" t="s">
        <v>172</v>
      </c>
      <c r="L24" s="2">
        <f aca="true" t="shared" si="5" ref="L24:L35">IF(P24&gt;1,43-P24,"")</f>
      </c>
      <c r="M24" s="2"/>
      <c r="N24" s="2"/>
      <c r="O24" s="29">
        <f aca="true" t="shared" si="6" ref="O24:O35">SUM(F24:N24)</f>
        <v>95</v>
      </c>
      <c r="P24" s="29"/>
      <c r="Q24" s="30">
        <f aca="true" t="shared" si="7" ref="Q24:Q35">MIN(F24:L24)</f>
        <v>31</v>
      </c>
      <c r="R24" s="1">
        <f aca="true" t="shared" si="8" ref="R24:R35">SMALL(F24:L24,2)</f>
        <v>31</v>
      </c>
      <c r="S24" s="1">
        <f aca="true" t="shared" si="9" ref="S24:S35">COUNT(F24:L24)</f>
        <v>3</v>
      </c>
    </row>
    <row r="25" spans="1:19" ht="15">
      <c r="A25" s="29"/>
      <c r="B25" s="2">
        <v>58</v>
      </c>
      <c r="C25" s="11" t="s">
        <v>111</v>
      </c>
      <c r="D25" s="10" t="s">
        <v>112</v>
      </c>
      <c r="E25" s="10" t="s">
        <v>25</v>
      </c>
      <c r="F25" s="2" t="s">
        <v>172</v>
      </c>
      <c r="G25" s="2">
        <v>32</v>
      </c>
      <c r="H25" s="2" t="s">
        <v>172</v>
      </c>
      <c r="I25" s="2">
        <v>29</v>
      </c>
      <c r="J25" s="2">
        <v>27</v>
      </c>
      <c r="K25" s="2" t="s">
        <v>172</v>
      </c>
      <c r="L25" s="2">
        <f t="shared" si="5"/>
      </c>
      <c r="M25" s="2"/>
      <c r="N25" s="2"/>
      <c r="O25" s="29">
        <f t="shared" si="6"/>
        <v>88</v>
      </c>
      <c r="P25" s="29"/>
      <c r="Q25" s="30">
        <f t="shared" si="7"/>
        <v>27</v>
      </c>
      <c r="R25" s="1">
        <f t="shared" si="8"/>
        <v>29</v>
      </c>
      <c r="S25" s="1">
        <f t="shared" si="9"/>
        <v>3</v>
      </c>
    </row>
    <row r="26" spans="1:19" ht="15">
      <c r="A26" s="29"/>
      <c r="B26" s="12">
        <v>42</v>
      </c>
      <c r="C26" s="10" t="s">
        <v>181</v>
      </c>
      <c r="D26" s="10" t="s">
        <v>182</v>
      </c>
      <c r="E26" s="11" t="s">
        <v>37</v>
      </c>
      <c r="F26" s="2" t="s">
        <v>172</v>
      </c>
      <c r="G26" s="2">
        <v>23</v>
      </c>
      <c r="H26" s="2">
        <v>28</v>
      </c>
      <c r="I26" s="2" t="s">
        <v>172</v>
      </c>
      <c r="J26" s="2" t="s">
        <v>172</v>
      </c>
      <c r="K26" s="2">
        <v>34</v>
      </c>
      <c r="L26" s="2">
        <f t="shared" si="5"/>
      </c>
      <c r="M26" s="2"/>
      <c r="N26" s="2"/>
      <c r="O26" s="29">
        <f t="shared" si="6"/>
        <v>85</v>
      </c>
      <c r="P26" s="29"/>
      <c r="Q26" s="30">
        <f t="shared" si="7"/>
        <v>23</v>
      </c>
      <c r="R26" s="1">
        <f t="shared" si="8"/>
        <v>28</v>
      </c>
      <c r="S26" s="1">
        <f t="shared" si="9"/>
        <v>3</v>
      </c>
    </row>
    <row r="27" spans="1:19" ht="15">
      <c r="A27" s="29"/>
      <c r="B27" s="2">
        <v>83</v>
      </c>
      <c r="C27" s="11" t="s">
        <v>226</v>
      </c>
      <c r="D27" s="10" t="s">
        <v>227</v>
      </c>
      <c r="E27" s="10" t="s">
        <v>37</v>
      </c>
      <c r="F27" s="2" t="s">
        <v>172</v>
      </c>
      <c r="G27" s="2">
        <v>22</v>
      </c>
      <c r="H27" s="2">
        <v>18</v>
      </c>
      <c r="I27" s="2" t="s">
        <v>172</v>
      </c>
      <c r="J27" s="2" t="s">
        <v>172</v>
      </c>
      <c r="K27" s="2">
        <v>21</v>
      </c>
      <c r="L27" s="2">
        <f t="shared" si="5"/>
        <v>20</v>
      </c>
      <c r="M27" s="2"/>
      <c r="N27" s="2"/>
      <c r="O27" s="29">
        <f t="shared" si="6"/>
        <v>81</v>
      </c>
      <c r="P27" s="29">
        <v>23</v>
      </c>
      <c r="Q27" s="30">
        <f t="shared" si="7"/>
        <v>18</v>
      </c>
      <c r="R27" s="1">
        <f t="shared" si="8"/>
        <v>20</v>
      </c>
      <c r="S27" s="1">
        <f t="shared" si="9"/>
        <v>4</v>
      </c>
    </row>
    <row r="28" spans="1:19" ht="15">
      <c r="A28" s="29"/>
      <c r="B28" s="12">
        <v>41</v>
      </c>
      <c r="C28" s="10" t="s">
        <v>148</v>
      </c>
      <c r="D28" s="10" t="s">
        <v>82</v>
      </c>
      <c r="E28" s="11" t="s">
        <v>96</v>
      </c>
      <c r="F28" s="2">
        <v>25</v>
      </c>
      <c r="G28" s="2" t="s">
        <v>172</v>
      </c>
      <c r="H28" s="2" t="s">
        <v>172</v>
      </c>
      <c r="I28" s="2">
        <v>31</v>
      </c>
      <c r="J28" s="2" t="s">
        <v>172</v>
      </c>
      <c r="K28" s="2">
        <v>23</v>
      </c>
      <c r="L28" s="2">
        <f t="shared" si="5"/>
      </c>
      <c r="M28" s="2"/>
      <c r="N28" s="2"/>
      <c r="O28" s="29">
        <f t="shared" si="6"/>
        <v>79</v>
      </c>
      <c r="P28" s="29"/>
      <c r="Q28" s="30">
        <f t="shared" si="7"/>
        <v>23</v>
      </c>
      <c r="R28" s="1">
        <f t="shared" si="8"/>
        <v>25</v>
      </c>
      <c r="S28" s="1">
        <f t="shared" si="9"/>
        <v>3</v>
      </c>
    </row>
    <row r="29" spans="1:19" ht="15">
      <c r="A29" s="29"/>
      <c r="B29" s="2">
        <v>64</v>
      </c>
      <c r="C29" s="11" t="s">
        <v>113</v>
      </c>
      <c r="D29" s="10" t="s">
        <v>112</v>
      </c>
      <c r="E29" s="10" t="s">
        <v>25</v>
      </c>
      <c r="F29" s="2" t="s">
        <v>172</v>
      </c>
      <c r="G29" s="2" t="s">
        <v>172</v>
      </c>
      <c r="H29" s="2" t="s">
        <v>172</v>
      </c>
      <c r="I29" s="2">
        <v>28</v>
      </c>
      <c r="J29" s="2">
        <v>26</v>
      </c>
      <c r="K29" s="2" t="s">
        <v>172</v>
      </c>
      <c r="L29" s="2">
        <f t="shared" si="5"/>
      </c>
      <c r="M29" s="2"/>
      <c r="N29" s="2"/>
      <c r="O29" s="29">
        <f t="shared" si="6"/>
        <v>54</v>
      </c>
      <c r="P29" s="29"/>
      <c r="Q29" s="30">
        <f t="shared" si="7"/>
        <v>26</v>
      </c>
      <c r="R29" s="1">
        <f t="shared" si="8"/>
        <v>28</v>
      </c>
      <c r="S29" s="1">
        <f t="shared" si="9"/>
        <v>2</v>
      </c>
    </row>
    <row r="30" spans="1:19" ht="15">
      <c r="A30" s="29"/>
      <c r="B30" s="12">
        <v>89</v>
      </c>
      <c r="C30" s="10" t="s">
        <v>74</v>
      </c>
      <c r="D30" s="10" t="s">
        <v>137</v>
      </c>
      <c r="E30" s="11" t="s">
        <v>6</v>
      </c>
      <c r="F30" s="2" t="s">
        <v>172</v>
      </c>
      <c r="G30" s="2" t="s">
        <v>172</v>
      </c>
      <c r="H30" s="2">
        <v>30</v>
      </c>
      <c r="I30" s="2" t="s">
        <v>172</v>
      </c>
      <c r="J30" s="2" t="s">
        <v>172</v>
      </c>
      <c r="K30" s="2" t="s">
        <v>172</v>
      </c>
      <c r="L30" s="2">
        <f t="shared" si="5"/>
        <v>19</v>
      </c>
      <c r="M30" s="2"/>
      <c r="N30" s="2"/>
      <c r="O30" s="29">
        <f t="shared" si="6"/>
        <v>49</v>
      </c>
      <c r="P30" s="29">
        <v>24</v>
      </c>
      <c r="Q30" s="30">
        <f t="shared" si="7"/>
        <v>19</v>
      </c>
      <c r="R30" s="1">
        <f t="shared" si="8"/>
        <v>30</v>
      </c>
      <c r="S30" s="1">
        <f t="shared" si="9"/>
        <v>2</v>
      </c>
    </row>
    <row r="31" spans="1:19" ht="15">
      <c r="A31" s="29"/>
      <c r="B31" s="12">
        <v>86</v>
      </c>
      <c r="C31" s="10" t="s">
        <v>190</v>
      </c>
      <c r="D31" s="10" t="s">
        <v>253</v>
      </c>
      <c r="E31" s="11" t="s">
        <v>41</v>
      </c>
      <c r="F31" s="2" t="s">
        <v>172</v>
      </c>
      <c r="G31" s="2" t="s">
        <v>172</v>
      </c>
      <c r="H31" s="2" t="s">
        <v>172</v>
      </c>
      <c r="I31" s="2" t="s">
        <v>172</v>
      </c>
      <c r="J31" s="2" t="s">
        <v>172</v>
      </c>
      <c r="K31" s="2">
        <v>22</v>
      </c>
      <c r="L31" s="2">
        <f t="shared" si="5"/>
        <v>25</v>
      </c>
      <c r="M31" s="2"/>
      <c r="N31" s="2"/>
      <c r="O31" s="29">
        <f t="shared" si="6"/>
        <v>47</v>
      </c>
      <c r="P31" s="29">
        <v>18</v>
      </c>
      <c r="Q31" s="30">
        <f t="shared" si="7"/>
        <v>22</v>
      </c>
      <c r="R31" s="1">
        <f t="shared" si="8"/>
        <v>25</v>
      </c>
      <c r="S31" s="1">
        <f t="shared" si="9"/>
        <v>2</v>
      </c>
    </row>
    <row r="32" spans="1:19" ht="15">
      <c r="A32" s="29"/>
      <c r="B32" s="12">
        <v>84</v>
      </c>
      <c r="C32" s="10" t="s">
        <v>247</v>
      </c>
      <c r="D32" s="10" t="s">
        <v>248</v>
      </c>
      <c r="E32" s="11" t="s">
        <v>41</v>
      </c>
      <c r="F32" s="2" t="s">
        <v>172</v>
      </c>
      <c r="G32" s="2" t="s">
        <v>172</v>
      </c>
      <c r="H32" s="2">
        <v>19</v>
      </c>
      <c r="I32" s="2" t="s">
        <v>172</v>
      </c>
      <c r="J32" s="2" t="s">
        <v>172</v>
      </c>
      <c r="K32" s="2" t="s">
        <v>172</v>
      </c>
      <c r="L32" s="2">
        <f t="shared" si="5"/>
        <v>21</v>
      </c>
      <c r="M32" s="2"/>
      <c r="N32" s="2"/>
      <c r="O32" s="29">
        <f t="shared" si="6"/>
        <v>40</v>
      </c>
      <c r="P32" s="29">
        <v>22</v>
      </c>
      <c r="Q32" s="30">
        <f t="shared" si="7"/>
        <v>19</v>
      </c>
      <c r="R32" s="1">
        <f t="shared" si="8"/>
        <v>21</v>
      </c>
      <c r="S32" s="1">
        <f t="shared" si="9"/>
        <v>2</v>
      </c>
    </row>
    <row r="33" spans="1:19" ht="15">
      <c r="A33" s="29"/>
      <c r="B33" s="2">
        <v>27</v>
      </c>
      <c r="C33" s="11" t="s">
        <v>83</v>
      </c>
      <c r="D33" s="10" t="s">
        <v>106</v>
      </c>
      <c r="E33" s="10" t="s">
        <v>5</v>
      </c>
      <c r="F33" s="2" t="s">
        <v>172</v>
      </c>
      <c r="G33" s="2" t="s">
        <v>172</v>
      </c>
      <c r="H33" s="2" t="s">
        <v>172</v>
      </c>
      <c r="I33" s="2" t="s">
        <v>172</v>
      </c>
      <c r="J33" s="2">
        <v>25</v>
      </c>
      <c r="K33" s="2" t="s">
        <v>172</v>
      </c>
      <c r="L33" s="2">
        <f t="shared" si="5"/>
      </c>
      <c r="M33" s="2"/>
      <c r="N33" s="2"/>
      <c r="O33" s="29">
        <f t="shared" si="6"/>
        <v>25</v>
      </c>
      <c r="P33" s="29"/>
      <c r="Q33" s="30">
        <f t="shared" si="7"/>
        <v>25</v>
      </c>
      <c r="R33" s="1" t="e">
        <f t="shared" si="8"/>
        <v>#NUM!</v>
      </c>
      <c r="S33" s="1">
        <f t="shared" si="9"/>
        <v>1</v>
      </c>
    </row>
    <row r="34" spans="1:19" ht="15">
      <c r="A34" s="29"/>
      <c r="B34" s="12">
        <v>62</v>
      </c>
      <c r="C34" s="10" t="s">
        <v>42</v>
      </c>
      <c r="D34" s="10" t="s">
        <v>126</v>
      </c>
      <c r="E34" s="11" t="s">
        <v>96</v>
      </c>
      <c r="F34" s="2" t="s">
        <v>172</v>
      </c>
      <c r="G34" s="2" t="s">
        <v>172</v>
      </c>
      <c r="H34" s="2" t="s">
        <v>172</v>
      </c>
      <c r="I34" s="2" t="s">
        <v>172</v>
      </c>
      <c r="J34" s="2" t="s">
        <v>172</v>
      </c>
      <c r="K34" s="2" t="s">
        <v>172</v>
      </c>
      <c r="L34" s="2">
        <f t="shared" si="5"/>
        <v>23</v>
      </c>
      <c r="M34" s="2"/>
      <c r="N34" s="2"/>
      <c r="O34" s="29">
        <f t="shared" si="6"/>
        <v>23</v>
      </c>
      <c r="P34" s="29">
        <v>20</v>
      </c>
      <c r="Q34" s="30">
        <f t="shared" si="7"/>
        <v>23</v>
      </c>
      <c r="R34" s="1" t="e">
        <f t="shared" si="8"/>
        <v>#NUM!</v>
      </c>
      <c r="S34" s="1">
        <f t="shared" si="9"/>
        <v>1</v>
      </c>
    </row>
    <row r="35" spans="6:19" ht="15">
      <c r="F35" s="2" t="s">
        <v>172</v>
      </c>
      <c r="G35" s="2">
        <f>IF(P35&gt;1,41-P35,"")</f>
      </c>
      <c r="H35" s="2" t="s">
        <v>172</v>
      </c>
      <c r="I35" s="2" t="s">
        <v>172</v>
      </c>
      <c r="J35" s="2" t="s">
        <v>172</v>
      </c>
      <c r="K35" s="2" t="s">
        <v>172</v>
      </c>
      <c r="L35" s="2">
        <f t="shared" si="5"/>
      </c>
      <c r="M35" s="2"/>
      <c r="N35" s="2"/>
      <c r="O35" s="29">
        <f t="shared" si="6"/>
        <v>0</v>
      </c>
      <c r="P35" s="29"/>
      <c r="Q35" s="30">
        <f t="shared" si="7"/>
        <v>0</v>
      </c>
      <c r="R35" s="1" t="e">
        <f t="shared" si="8"/>
        <v>#NUM!</v>
      </c>
      <c r="S35" s="1">
        <f t="shared" si="9"/>
        <v>0</v>
      </c>
    </row>
    <row r="36" ht="15">
      <c r="G36" s="2"/>
    </row>
    <row r="37" spans="6:12" ht="15">
      <c r="F37" s="31">
        <f aca="true" t="shared" si="10" ref="F37:L37">COUNTIF(F4:F36,"&gt;0")</f>
        <v>20</v>
      </c>
      <c r="G37" s="31">
        <f t="shared" si="10"/>
        <v>19</v>
      </c>
      <c r="H37" s="31">
        <f t="shared" si="10"/>
        <v>23</v>
      </c>
      <c r="I37" s="31">
        <f t="shared" si="10"/>
        <v>18</v>
      </c>
      <c r="J37" s="31">
        <f t="shared" si="10"/>
        <v>18</v>
      </c>
      <c r="K37" s="31">
        <f t="shared" si="10"/>
        <v>21</v>
      </c>
      <c r="L37" s="31">
        <f t="shared" si="10"/>
        <v>24</v>
      </c>
    </row>
    <row r="40" ht="15">
      <c r="C40" s="1" t="s">
        <v>173</v>
      </c>
    </row>
    <row r="41" ht="15">
      <c r="C41" s="1" t="s">
        <v>174</v>
      </c>
    </row>
    <row r="42" ht="15">
      <c r="C42" s="1" t="s">
        <v>175</v>
      </c>
    </row>
    <row r="43" ht="15">
      <c r="C43" s="1" t="s">
        <v>176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Zeros="0" zoomScale="80" zoomScaleNormal="8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1.8515625" style="1" customWidth="1"/>
    <col min="4" max="4" width="21.421875" style="1" customWidth="1"/>
    <col min="5" max="5" width="18.7109375" style="1" bestFit="1" customWidth="1"/>
    <col min="6" max="6" width="12.57421875" style="2" customWidth="1"/>
    <col min="7" max="7" width="9.140625" style="1" customWidth="1"/>
    <col min="8" max="8" width="11.140625" style="1" bestFit="1" customWidth="1"/>
    <col min="9" max="11" width="9.140625" style="1" customWidth="1"/>
    <col min="12" max="12" width="10.140625" style="1" bestFit="1" customWidth="1"/>
    <col min="13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38" t="s">
        <v>205</v>
      </c>
      <c r="C1" s="38"/>
      <c r="D1" s="38"/>
      <c r="E1" s="38"/>
      <c r="F1" s="16" t="str">
        <f>Cadetti!E1</f>
        <v>Uppdaterad 2012-09-01</v>
      </c>
    </row>
    <row r="2" spans="1:16" ht="15">
      <c r="A2" s="19" t="s">
        <v>185</v>
      </c>
      <c r="B2" s="19" t="s">
        <v>0</v>
      </c>
      <c r="C2" s="20" t="s">
        <v>1</v>
      </c>
      <c r="D2" s="20" t="s">
        <v>2</v>
      </c>
      <c r="E2" s="20" t="s">
        <v>3</v>
      </c>
      <c r="F2" s="27" t="s">
        <v>177</v>
      </c>
      <c r="G2" s="27" t="s">
        <v>167</v>
      </c>
      <c r="H2" s="27" t="s">
        <v>168</v>
      </c>
      <c r="I2" s="27" t="s">
        <v>169</v>
      </c>
      <c r="J2" s="27" t="s">
        <v>178</v>
      </c>
      <c r="K2" s="27" t="s">
        <v>207</v>
      </c>
      <c r="L2" s="27" t="s">
        <v>208</v>
      </c>
      <c r="M2" s="27" t="s">
        <v>170</v>
      </c>
      <c r="N2" s="27" t="s">
        <v>170</v>
      </c>
      <c r="O2" s="27" t="s">
        <v>171</v>
      </c>
      <c r="P2" s="27"/>
    </row>
    <row r="3" spans="1:16" ht="15">
      <c r="A3" s="19"/>
      <c r="B3" s="19">
        <v>2012</v>
      </c>
      <c r="C3" s="21"/>
      <c r="D3" s="21"/>
      <c r="E3" s="21"/>
      <c r="F3" s="28">
        <v>41062</v>
      </c>
      <c r="G3" s="28">
        <v>41090</v>
      </c>
      <c r="H3" s="28">
        <v>41117</v>
      </c>
      <c r="I3" s="28">
        <v>41132</v>
      </c>
      <c r="J3" s="28">
        <v>41133</v>
      </c>
      <c r="K3" s="28">
        <v>41139</v>
      </c>
      <c r="L3" s="28">
        <v>41153</v>
      </c>
      <c r="M3" s="28"/>
      <c r="N3" s="28"/>
      <c r="O3" s="27"/>
      <c r="P3" s="27"/>
    </row>
    <row r="4" spans="1:19" ht="15">
      <c r="A4" s="29">
        <v>1</v>
      </c>
      <c r="B4" s="12">
        <v>15</v>
      </c>
      <c r="C4" s="10" t="s">
        <v>44</v>
      </c>
      <c r="D4" s="10" t="s">
        <v>45</v>
      </c>
      <c r="E4" s="10" t="s">
        <v>10</v>
      </c>
      <c r="F4" s="2">
        <v>41</v>
      </c>
      <c r="G4" s="2">
        <v>41</v>
      </c>
      <c r="H4" s="39">
        <v>27</v>
      </c>
      <c r="I4" s="2">
        <v>41</v>
      </c>
      <c r="J4" s="2">
        <v>41</v>
      </c>
      <c r="K4" s="39">
        <v>29</v>
      </c>
      <c r="L4" s="2">
        <f>IF(P4&gt;1,43-P4,"")</f>
        <v>41</v>
      </c>
      <c r="M4" s="2">
        <v>-27</v>
      </c>
      <c r="N4" s="2">
        <v>-29</v>
      </c>
      <c r="O4" s="29">
        <f aca="true" t="shared" si="0" ref="O4:O16">SUM(F4:N4)</f>
        <v>205</v>
      </c>
      <c r="P4" s="29">
        <v>2</v>
      </c>
      <c r="Q4" s="30">
        <f aca="true" t="shared" si="1" ref="Q4:Q16">MIN(F4:L4)</f>
        <v>27</v>
      </c>
      <c r="R4" s="1">
        <f aca="true" t="shared" si="2" ref="R4:R16">SMALL(F4:L4,2)</f>
        <v>29</v>
      </c>
      <c r="S4" s="1">
        <f aca="true" t="shared" si="3" ref="S4:S16">COUNT(F4:L4)</f>
        <v>7</v>
      </c>
    </row>
    <row r="5" spans="1:19" ht="15">
      <c r="A5" s="29">
        <v>2</v>
      </c>
      <c r="B5" s="12">
        <v>24</v>
      </c>
      <c r="C5" s="10" t="s">
        <v>56</v>
      </c>
      <c r="D5" s="10" t="s">
        <v>57</v>
      </c>
      <c r="E5" s="10" t="s">
        <v>34</v>
      </c>
      <c r="F5" s="2">
        <v>38</v>
      </c>
      <c r="G5" s="2">
        <v>39</v>
      </c>
      <c r="H5" s="2">
        <v>41</v>
      </c>
      <c r="I5" s="39">
        <v>38</v>
      </c>
      <c r="J5" s="2">
        <v>39</v>
      </c>
      <c r="K5" s="39">
        <v>30</v>
      </c>
      <c r="L5" s="2">
        <f>IF(P5&gt;1,43-P5,"")</f>
        <v>40</v>
      </c>
      <c r="M5" s="2">
        <v>-30</v>
      </c>
      <c r="N5" s="2">
        <v>-38</v>
      </c>
      <c r="O5" s="29">
        <f t="shared" si="0"/>
        <v>197</v>
      </c>
      <c r="P5" s="29">
        <v>3</v>
      </c>
      <c r="Q5" s="30">
        <f t="shared" si="1"/>
        <v>30</v>
      </c>
      <c r="R5" s="1">
        <f t="shared" si="2"/>
        <v>38</v>
      </c>
      <c r="S5" s="1">
        <f t="shared" si="3"/>
        <v>7</v>
      </c>
    </row>
    <row r="6" spans="1:19" ht="15">
      <c r="A6" s="29">
        <v>3</v>
      </c>
      <c r="B6" s="12">
        <v>32</v>
      </c>
      <c r="C6" s="10" t="s">
        <v>83</v>
      </c>
      <c r="D6" s="10" t="s">
        <v>97</v>
      </c>
      <c r="E6" s="11" t="s">
        <v>37</v>
      </c>
      <c r="F6" s="2">
        <v>39</v>
      </c>
      <c r="G6" s="2">
        <v>38</v>
      </c>
      <c r="H6" s="2">
        <v>39</v>
      </c>
      <c r="I6" s="2" t="s">
        <v>172</v>
      </c>
      <c r="J6" s="2">
        <v>37</v>
      </c>
      <c r="K6" s="2">
        <v>41</v>
      </c>
      <c r="L6" s="2">
        <f>IF(P6&gt;1,43-P6,"")</f>
      </c>
      <c r="M6" s="2"/>
      <c r="N6" s="2"/>
      <c r="O6" s="29">
        <f t="shared" si="0"/>
        <v>194</v>
      </c>
      <c r="P6" s="29"/>
      <c r="Q6" s="30">
        <f t="shared" si="1"/>
        <v>37</v>
      </c>
      <c r="R6" s="1">
        <f t="shared" si="2"/>
        <v>38</v>
      </c>
      <c r="S6" s="1">
        <f t="shared" si="3"/>
        <v>5</v>
      </c>
    </row>
    <row r="7" spans="1:19" ht="15">
      <c r="A7" s="29">
        <v>4</v>
      </c>
      <c r="B7" s="12">
        <v>30</v>
      </c>
      <c r="C7" s="10" t="s">
        <v>7</v>
      </c>
      <c r="D7" s="10" t="s">
        <v>65</v>
      </c>
      <c r="E7" s="11" t="s">
        <v>52</v>
      </c>
      <c r="F7" s="39">
        <v>35</v>
      </c>
      <c r="G7" s="2">
        <v>37</v>
      </c>
      <c r="H7" s="2">
        <v>37</v>
      </c>
      <c r="I7" s="2">
        <v>37</v>
      </c>
      <c r="J7" s="39">
        <v>34</v>
      </c>
      <c r="K7" s="2">
        <v>38</v>
      </c>
      <c r="L7" s="2">
        <v>43</v>
      </c>
      <c r="M7" s="2">
        <v>-34</v>
      </c>
      <c r="N7" s="2">
        <v>-35</v>
      </c>
      <c r="O7" s="29">
        <f t="shared" si="0"/>
        <v>192</v>
      </c>
      <c r="P7" s="29"/>
      <c r="Q7" s="30">
        <f t="shared" si="1"/>
        <v>34</v>
      </c>
      <c r="R7" s="1">
        <f t="shared" si="2"/>
        <v>35</v>
      </c>
      <c r="S7" s="1">
        <f t="shared" si="3"/>
        <v>7</v>
      </c>
    </row>
    <row r="8" spans="1:19" ht="15">
      <c r="A8" s="29">
        <v>5</v>
      </c>
      <c r="B8" s="12">
        <v>25</v>
      </c>
      <c r="C8" s="10" t="s">
        <v>53</v>
      </c>
      <c r="D8" s="10" t="s">
        <v>29</v>
      </c>
      <c r="E8" s="10" t="s">
        <v>41</v>
      </c>
      <c r="F8" s="2">
        <v>37</v>
      </c>
      <c r="G8" s="39">
        <v>27</v>
      </c>
      <c r="H8" s="2">
        <v>38</v>
      </c>
      <c r="I8" s="39">
        <v>36</v>
      </c>
      <c r="J8" s="2">
        <v>38</v>
      </c>
      <c r="K8" s="2">
        <v>36</v>
      </c>
      <c r="L8" s="2">
        <f aca="true" t="shared" si="4" ref="L8:L16">IF(P8&gt;1,43-P8,"")</f>
        <v>39</v>
      </c>
      <c r="M8" s="2">
        <v>-27</v>
      </c>
      <c r="N8" s="2">
        <v>-36</v>
      </c>
      <c r="O8" s="29">
        <f t="shared" si="0"/>
        <v>188</v>
      </c>
      <c r="P8" s="29">
        <v>4</v>
      </c>
      <c r="Q8" s="30">
        <f t="shared" si="1"/>
        <v>27</v>
      </c>
      <c r="R8" s="1">
        <f t="shared" si="2"/>
        <v>36</v>
      </c>
      <c r="S8" s="1">
        <f t="shared" si="3"/>
        <v>7</v>
      </c>
    </row>
    <row r="9" spans="1:19" ht="15">
      <c r="A9" s="29">
        <v>6</v>
      </c>
      <c r="B9" s="12">
        <v>26</v>
      </c>
      <c r="C9" s="10" t="s">
        <v>100</v>
      </c>
      <c r="D9" s="10" t="s">
        <v>101</v>
      </c>
      <c r="E9" s="11" t="s">
        <v>34</v>
      </c>
      <c r="F9" s="2">
        <v>33</v>
      </c>
      <c r="G9" s="2">
        <v>35</v>
      </c>
      <c r="H9" s="2">
        <v>36</v>
      </c>
      <c r="I9" s="2" t="s">
        <v>172</v>
      </c>
      <c r="J9" s="2" t="s">
        <v>172</v>
      </c>
      <c r="K9" s="2">
        <v>37</v>
      </c>
      <c r="L9" s="2">
        <f t="shared" si="4"/>
        <v>38</v>
      </c>
      <c r="M9" s="2"/>
      <c r="N9" s="2"/>
      <c r="O9" s="29">
        <f t="shared" si="0"/>
        <v>179</v>
      </c>
      <c r="P9" s="29">
        <v>5</v>
      </c>
      <c r="Q9" s="30">
        <f t="shared" si="1"/>
        <v>33</v>
      </c>
      <c r="R9" s="1">
        <f t="shared" si="2"/>
        <v>35</v>
      </c>
      <c r="S9" s="1">
        <f t="shared" si="3"/>
        <v>5</v>
      </c>
    </row>
    <row r="10" spans="1:19" ht="15">
      <c r="A10" s="29">
        <v>7</v>
      </c>
      <c r="B10" s="12">
        <v>22</v>
      </c>
      <c r="C10" s="10" t="s">
        <v>54</v>
      </c>
      <c r="D10" s="10" t="s">
        <v>30</v>
      </c>
      <c r="E10" s="10" t="s">
        <v>37</v>
      </c>
      <c r="F10" s="39">
        <v>30</v>
      </c>
      <c r="G10" s="2">
        <v>36</v>
      </c>
      <c r="H10" s="2">
        <v>32</v>
      </c>
      <c r="I10" s="2">
        <v>39</v>
      </c>
      <c r="J10" s="2">
        <v>36</v>
      </c>
      <c r="K10" s="39">
        <v>26</v>
      </c>
      <c r="L10" s="2">
        <f t="shared" si="4"/>
        <v>32</v>
      </c>
      <c r="M10" s="2">
        <v>-26</v>
      </c>
      <c r="N10" s="2">
        <v>-30</v>
      </c>
      <c r="O10" s="29">
        <f t="shared" si="0"/>
        <v>175</v>
      </c>
      <c r="P10" s="29">
        <v>11</v>
      </c>
      <c r="Q10" s="30">
        <f t="shared" si="1"/>
        <v>26</v>
      </c>
      <c r="R10" s="1">
        <f t="shared" si="2"/>
        <v>30</v>
      </c>
      <c r="S10" s="1">
        <f t="shared" si="3"/>
        <v>7</v>
      </c>
    </row>
    <row r="11" spans="1:19" ht="15">
      <c r="A11" s="29">
        <v>8</v>
      </c>
      <c r="B11" s="12">
        <v>27</v>
      </c>
      <c r="C11" s="10" t="s">
        <v>20</v>
      </c>
      <c r="D11" s="10" t="s">
        <v>21</v>
      </c>
      <c r="E11" s="11" t="s">
        <v>5</v>
      </c>
      <c r="F11" s="2">
        <v>29</v>
      </c>
      <c r="G11" s="2" t="s">
        <v>172</v>
      </c>
      <c r="H11" s="2" t="s">
        <v>172</v>
      </c>
      <c r="I11" s="2">
        <v>35</v>
      </c>
      <c r="J11" s="2">
        <v>35</v>
      </c>
      <c r="K11" s="2">
        <v>33</v>
      </c>
      <c r="L11" s="2">
        <f t="shared" si="4"/>
        <v>35</v>
      </c>
      <c r="M11" s="2"/>
      <c r="N11" s="2"/>
      <c r="O11" s="29">
        <f t="shared" si="0"/>
        <v>167</v>
      </c>
      <c r="P11" s="29">
        <v>8</v>
      </c>
      <c r="Q11" s="30">
        <f t="shared" si="1"/>
        <v>29</v>
      </c>
      <c r="R11" s="1">
        <f t="shared" si="2"/>
        <v>33</v>
      </c>
      <c r="S11" s="1">
        <f t="shared" si="3"/>
        <v>5</v>
      </c>
    </row>
    <row r="12" spans="1:19" ht="15">
      <c r="A12" s="29">
        <v>9</v>
      </c>
      <c r="B12" s="12">
        <v>28</v>
      </c>
      <c r="C12" s="10" t="s">
        <v>89</v>
      </c>
      <c r="D12" s="10" t="s">
        <v>22</v>
      </c>
      <c r="E12" s="10" t="s">
        <v>9</v>
      </c>
      <c r="F12" s="39">
        <v>31</v>
      </c>
      <c r="G12" s="2">
        <v>31</v>
      </c>
      <c r="H12" s="2">
        <v>33</v>
      </c>
      <c r="I12" s="2">
        <v>34</v>
      </c>
      <c r="J12" s="2">
        <v>33</v>
      </c>
      <c r="K12" s="2" t="s">
        <v>172</v>
      </c>
      <c r="L12" s="2">
        <f t="shared" si="4"/>
        <v>33</v>
      </c>
      <c r="M12" s="2">
        <v>-31</v>
      </c>
      <c r="N12" s="2"/>
      <c r="O12" s="29">
        <f t="shared" si="0"/>
        <v>164</v>
      </c>
      <c r="P12" s="29">
        <v>10</v>
      </c>
      <c r="Q12" s="30">
        <f t="shared" si="1"/>
        <v>31</v>
      </c>
      <c r="R12" s="1">
        <f t="shared" si="2"/>
        <v>31</v>
      </c>
      <c r="S12" s="1">
        <f t="shared" si="3"/>
        <v>6</v>
      </c>
    </row>
    <row r="13" spans="1:19" ht="15">
      <c r="A13" s="29">
        <v>10</v>
      </c>
      <c r="B13" s="12">
        <v>57</v>
      </c>
      <c r="C13" s="10" t="s">
        <v>80</v>
      </c>
      <c r="D13" s="10" t="s">
        <v>81</v>
      </c>
      <c r="E13" s="11" t="s">
        <v>37</v>
      </c>
      <c r="F13" s="2">
        <v>34</v>
      </c>
      <c r="G13" s="2">
        <v>33</v>
      </c>
      <c r="H13" s="39">
        <v>30</v>
      </c>
      <c r="I13" s="2">
        <v>32</v>
      </c>
      <c r="J13" s="2">
        <v>30</v>
      </c>
      <c r="K13" s="2" t="s">
        <v>172</v>
      </c>
      <c r="L13" s="2">
        <f t="shared" si="4"/>
        <v>31</v>
      </c>
      <c r="M13" s="2">
        <v>-30</v>
      </c>
      <c r="N13" s="2"/>
      <c r="O13" s="29">
        <f t="shared" si="0"/>
        <v>160</v>
      </c>
      <c r="P13" s="29">
        <v>12</v>
      </c>
      <c r="Q13" s="30">
        <f t="shared" si="1"/>
        <v>30</v>
      </c>
      <c r="R13" s="1">
        <f t="shared" si="2"/>
        <v>30</v>
      </c>
      <c r="S13" s="1">
        <f t="shared" si="3"/>
        <v>6</v>
      </c>
    </row>
    <row r="14" spans="1:19" ht="15">
      <c r="A14" s="29">
        <v>11</v>
      </c>
      <c r="B14" s="12">
        <v>40</v>
      </c>
      <c r="C14" s="10" t="s">
        <v>188</v>
      </c>
      <c r="D14" s="10" t="s">
        <v>189</v>
      </c>
      <c r="E14" s="10" t="s">
        <v>34</v>
      </c>
      <c r="F14" s="2" t="s">
        <v>172</v>
      </c>
      <c r="G14" s="2">
        <v>30</v>
      </c>
      <c r="H14" s="2">
        <v>35</v>
      </c>
      <c r="I14" s="2" t="s">
        <v>172</v>
      </c>
      <c r="J14" s="2" t="s">
        <v>172</v>
      </c>
      <c r="K14" s="2">
        <v>35</v>
      </c>
      <c r="L14" s="2">
        <f t="shared" si="4"/>
        <v>36</v>
      </c>
      <c r="M14" s="2"/>
      <c r="N14" s="2"/>
      <c r="O14" s="29">
        <f t="shared" si="0"/>
        <v>136</v>
      </c>
      <c r="P14" s="29">
        <v>7</v>
      </c>
      <c r="Q14" s="30">
        <f t="shared" si="1"/>
        <v>30</v>
      </c>
      <c r="R14" s="1">
        <f t="shared" si="2"/>
        <v>35</v>
      </c>
      <c r="S14" s="1">
        <f t="shared" si="3"/>
        <v>4</v>
      </c>
    </row>
    <row r="15" spans="1:19" ht="15">
      <c r="A15" s="29">
        <v>12</v>
      </c>
      <c r="B15" s="12">
        <v>31</v>
      </c>
      <c r="C15" s="10" t="s">
        <v>105</v>
      </c>
      <c r="D15" s="10" t="s">
        <v>82</v>
      </c>
      <c r="E15" s="11" t="s">
        <v>96</v>
      </c>
      <c r="F15" s="2">
        <v>32</v>
      </c>
      <c r="G15" s="2" t="s">
        <v>172</v>
      </c>
      <c r="H15" s="2" t="s">
        <v>172</v>
      </c>
      <c r="I15" s="2">
        <v>33</v>
      </c>
      <c r="J15" s="2">
        <v>32</v>
      </c>
      <c r="K15" s="2">
        <v>32</v>
      </c>
      <c r="L15" s="2">
        <f t="shared" si="4"/>
      </c>
      <c r="M15" s="2"/>
      <c r="N15" s="2"/>
      <c r="O15" s="29">
        <f t="shared" si="0"/>
        <v>129</v>
      </c>
      <c r="P15" s="29"/>
      <c r="Q15" s="30">
        <f t="shared" si="1"/>
        <v>32</v>
      </c>
      <c r="R15" s="1">
        <f t="shared" si="2"/>
        <v>32</v>
      </c>
      <c r="S15" s="1">
        <f t="shared" si="3"/>
        <v>4</v>
      </c>
    </row>
    <row r="16" spans="1:19" ht="15">
      <c r="A16" s="29">
        <v>13</v>
      </c>
      <c r="B16" s="12">
        <v>74</v>
      </c>
      <c r="C16" s="10" t="s">
        <v>138</v>
      </c>
      <c r="D16" s="10" t="s">
        <v>13</v>
      </c>
      <c r="E16" s="11" t="s">
        <v>37</v>
      </c>
      <c r="F16" s="2" t="s">
        <v>172</v>
      </c>
      <c r="G16" s="2">
        <v>32</v>
      </c>
      <c r="H16" s="2">
        <v>31</v>
      </c>
      <c r="I16" s="2" t="s">
        <v>172</v>
      </c>
      <c r="J16" s="2" t="s">
        <v>172</v>
      </c>
      <c r="K16" s="2">
        <v>31</v>
      </c>
      <c r="L16" s="2">
        <f t="shared" si="4"/>
        <v>34</v>
      </c>
      <c r="M16" s="2"/>
      <c r="N16" s="2"/>
      <c r="O16" s="29">
        <f t="shared" si="0"/>
        <v>128</v>
      </c>
      <c r="P16" s="29">
        <v>9</v>
      </c>
      <c r="Q16" s="30">
        <f t="shared" si="1"/>
        <v>31</v>
      </c>
      <c r="R16" s="1">
        <f t="shared" si="2"/>
        <v>31</v>
      </c>
      <c r="S16" s="1">
        <f t="shared" si="3"/>
        <v>4</v>
      </c>
    </row>
    <row r="17" spans="1:17" ht="15">
      <c r="A17" s="29"/>
      <c r="B17" s="12"/>
      <c r="C17" s="10"/>
      <c r="D17" s="10"/>
      <c r="E17" s="11"/>
      <c r="G17" s="2"/>
      <c r="H17" s="2"/>
      <c r="I17" s="2"/>
      <c r="J17" s="2"/>
      <c r="K17" s="2"/>
      <c r="L17" s="2"/>
      <c r="M17" s="2"/>
      <c r="N17" s="2"/>
      <c r="O17" s="29"/>
      <c r="P17" s="29"/>
      <c r="Q17" s="30"/>
    </row>
    <row r="18" spans="1:19" ht="15">
      <c r="A18" s="29"/>
      <c r="B18" s="12">
        <v>99</v>
      </c>
      <c r="C18" s="10" t="s">
        <v>28</v>
      </c>
      <c r="D18" s="10" t="s">
        <v>31</v>
      </c>
      <c r="E18" s="10" t="s">
        <v>6</v>
      </c>
      <c r="F18" s="2">
        <v>36</v>
      </c>
      <c r="G18" s="2" t="s">
        <v>172</v>
      </c>
      <c r="H18" s="2" t="s">
        <v>172</v>
      </c>
      <c r="I18" s="2" t="s">
        <v>172</v>
      </c>
      <c r="J18" s="2" t="s">
        <v>172</v>
      </c>
      <c r="K18" s="2">
        <v>39</v>
      </c>
      <c r="L18" s="2">
        <f aca="true" t="shared" si="5" ref="L18:L25">IF(P18&gt;1,43-P18,"")</f>
        <v>37</v>
      </c>
      <c r="M18" s="2"/>
      <c r="N18" s="2"/>
      <c r="O18" s="29">
        <f aca="true" t="shared" si="6" ref="O18:O24">SUM(F18:N18)</f>
        <v>112</v>
      </c>
      <c r="P18" s="29">
        <v>6</v>
      </c>
      <c r="Q18" s="30">
        <f aca="true" t="shared" si="7" ref="Q18:Q24">MIN(F18:L18)</f>
        <v>36</v>
      </c>
      <c r="R18" s="1">
        <f aca="true" t="shared" si="8" ref="R18:R24">SMALL(F18:L18,2)</f>
        <v>37</v>
      </c>
      <c r="S18" s="1">
        <f aca="true" t="shared" si="9" ref="S18:S24">COUNT(F18:L18)</f>
        <v>3</v>
      </c>
    </row>
    <row r="19" spans="1:19" ht="15">
      <c r="A19" s="29"/>
      <c r="B19" s="12">
        <v>36</v>
      </c>
      <c r="C19" s="10" t="s">
        <v>79</v>
      </c>
      <c r="D19" s="10" t="s">
        <v>59</v>
      </c>
      <c r="E19" s="11" t="s">
        <v>34</v>
      </c>
      <c r="F19" s="2" t="s">
        <v>172</v>
      </c>
      <c r="G19" s="2">
        <v>34</v>
      </c>
      <c r="H19" s="2">
        <v>34</v>
      </c>
      <c r="I19" s="2" t="s">
        <v>172</v>
      </c>
      <c r="J19" s="2" t="s">
        <v>172</v>
      </c>
      <c r="K19" s="2">
        <v>34</v>
      </c>
      <c r="L19" s="2">
        <f t="shared" si="5"/>
      </c>
      <c r="M19" s="2"/>
      <c r="N19" s="2"/>
      <c r="O19" s="29">
        <f t="shared" si="6"/>
        <v>102</v>
      </c>
      <c r="P19" s="29"/>
      <c r="Q19" s="30">
        <f t="shared" si="7"/>
        <v>34</v>
      </c>
      <c r="R19" s="1">
        <f t="shared" si="8"/>
        <v>34</v>
      </c>
      <c r="S19" s="1">
        <f t="shared" si="9"/>
        <v>3</v>
      </c>
    </row>
    <row r="20" spans="1:19" ht="15">
      <c r="A20" s="29"/>
      <c r="B20" s="12">
        <v>81</v>
      </c>
      <c r="C20" s="10" t="s">
        <v>47</v>
      </c>
      <c r="D20" s="10" t="s">
        <v>221</v>
      </c>
      <c r="E20" s="10" t="s">
        <v>5</v>
      </c>
      <c r="F20" s="2" t="s">
        <v>172</v>
      </c>
      <c r="G20" s="2" t="s">
        <v>172</v>
      </c>
      <c r="H20" s="2" t="s">
        <v>172</v>
      </c>
      <c r="I20" s="2">
        <v>31</v>
      </c>
      <c r="J20" s="2">
        <v>31</v>
      </c>
      <c r="K20" s="2">
        <v>27</v>
      </c>
      <c r="L20" s="2">
        <f t="shared" si="5"/>
      </c>
      <c r="M20" s="2"/>
      <c r="N20" s="2"/>
      <c r="O20" s="29">
        <f t="shared" si="6"/>
        <v>89</v>
      </c>
      <c r="P20" s="29"/>
      <c r="Q20" s="30">
        <f t="shared" si="7"/>
        <v>27</v>
      </c>
      <c r="R20" s="1">
        <f t="shared" si="8"/>
        <v>31</v>
      </c>
      <c r="S20" s="1">
        <f t="shared" si="9"/>
        <v>3</v>
      </c>
    </row>
    <row r="21" spans="1:19" ht="15">
      <c r="A21" s="29"/>
      <c r="B21" s="12">
        <v>43</v>
      </c>
      <c r="C21" s="10" t="s">
        <v>84</v>
      </c>
      <c r="D21" s="10" t="s">
        <v>198</v>
      </c>
      <c r="E21" s="10" t="s">
        <v>37</v>
      </c>
      <c r="F21" s="2" t="s">
        <v>172</v>
      </c>
      <c r="G21" s="2">
        <v>29</v>
      </c>
      <c r="H21" s="2" t="s">
        <v>172</v>
      </c>
      <c r="I21" s="2" t="s">
        <v>172</v>
      </c>
      <c r="J21" s="2">
        <v>29</v>
      </c>
      <c r="K21" s="2" t="s">
        <v>172</v>
      </c>
      <c r="L21" s="2">
        <f t="shared" si="5"/>
      </c>
      <c r="M21" s="2"/>
      <c r="N21" s="2"/>
      <c r="O21" s="29">
        <f t="shared" si="6"/>
        <v>58</v>
      </c>
      <c r="P21" s="29"/>
      <c r="Q21" s="30">
        <f t="shared" si="7"/>
        <v>29</v>
      </c>
      <c r="R21" s="1">
        <f t="shared" si="8"/>
        <v>29</v>
      </c>
      <c r="S21" s="1">
        <f t="shared" si="9"/>
        <v>2</v>
      </c>
    </row>
    <row r="22" spans="1:19" ht="15">
      <c r="A22" s="29"/>
      <c r="B22" s="12">
        <v>37</v>
      </c>
      <c r="C22" s="10" t="s">
        <v>85</v>
      </c>
      <c r="D22" s="10" t="s">
        <v>86</v>
      </c>
      <c r="E22" s="11" t="s">
        <v>37</v>
      </c>
      <c r="F22" s="2" t="s">
        <v>172</v>
      </c>
      <c r="G22" s="2">
        <v>28</v>
      </c>
      <c r="H22" s="2" t="s">
        <v>172</v>
      </c>
      <c r="I22" s="2" t="s">
        <v>172</v>
      </c>
      <c r="J22" s="2" t="s">
        <v>172</v>
      </c>
      <c r="K22" s="2">
        <v>28</v>
      </c>
      <c r="L22" s="2">
        <f t="shared" si="5"/>
      </c>
      <c r="M22" s="2"/>
      <c r="N22" s="2"/>
      <c r="O22" s="29">
        <f t="shared" si="6"/>
        <v>56</v>
      </c>
      <c r="P22" s="29"/>
      <c r="Q22" s="30">
        <f t="shared" si="7"/>
        <v>28</v>
      </c>
      <c r="R22" s="1">
        <f t="shared" si="8"/>
        <v>28</v>
      </c>
      <c r="S22" s="1">
        <f t="shared" si="9"/>
        <v>2</v>
      </c>
    </row>
    <row r="23" spans="1:19" ht="15">
      <c r="A23" s="29"/>
      <c r="B23" s="12">
        <v>34</v>
      </c>
      <c r="C23" s="10" t="s">
        <v>127</v>
      </c>
      <c r="D23" s="10" t="s">
        <v>128</v>
      </c>
      <c r="E23" s="11" t="s">
        <v>34</v>
      </c>
      <c r="F23" s="2" t="s">
        <v>172</v>
      </c>
      <c r="G23" s="2">
        <v>26</v>
      </c>
      <c r="H23" s="2">
        <v>29</v>
      </c>
      <c r="I23" s="2" t="s">
        <v>172</v>
      </c>
      <c r="J23" s="2" t="s">
        <v>172</v>
      </c>
      <c r="K23" s="2" t="s">
        <v>172</v>
      </c>
      <c r="L23" s="2">
        <f t="shared" si="5"/>
      </c>
      <c r="M23" s="2"/>
      <c r="N23" s="2"/>
      <c r="O23" s="29">
        <f t="shared" si="6"/>
        <v>55</v>
      </c>
      <c r="P23" s="29"/>
      <c r="Q23" s="30">
        <f t="shared" si="7"/>
        <v>26</v>
      </c>
      <c r="R23" s="1">
        <f t="shared" si="8"/>
        <v>29</v>
      </c>
      <c r="S23" s="1">
        <f t="shared" si="9"/>
        <v>2</v>
      </c>
    </row>
    <row r="24" spans="1:19" ht="15.75">
      <c r="A24" s="29"/>
      <c r="B24" s="12">
        <v>82</v>
      </c>
      <c r="C24" s="17" t="s">
        <v>38</v>
      </c>
      <c r="D24" s="17" t="s">
        <v>222</v>
      </c>
      <c r="E24" s="10" t="s">
        <v>34</v>
      </c>
      <c r="F24" s="2" t="s">
        <v>172</v>
      </c>
      <c r="G24" s="2">
        <v>25</v>
      </c>
      <c r="H24" s="2">
        <v>28</v>
      </c>
      <c r="I24" s="2" t="s">
        <v>172</v>
      </c>
      <c r="J24" s="2" t="s">
        <v>172</v>
      </c>
      <c r="K24" s="2" t="s">
        <v>172</v>
      </c>
      <c r="L24" s="2">
        <f t="shared" si="5"/>
      </c>
      <c r="M24" s="2"/>
      <c r="N24" s="2"/>
      <c r="O24" s="29">
        <f t="shared" si="6"/>
        <v>53</v>
      </c>
      <c r="P24" s="29"/>
      <c r="Q24" s="30">
        <f t="shared" si="7"/>
        <v>25</v>
      </c>
      <c r="R24" s="1">
        <f t="shared" si="8"/>
        <v>28</v>
      </c>
      <c r="S24" s="1">
        <f t="shared" si="9"/>
        <v>2</v>
      </c>
    </row>
    <row r="25" spans="1:17" ht="15">
      <c r="A25" s="29"/>
      <c r="B25" s="12"/>
      <c r="C25" s="10"/>
      <c r="D25" s="10"/>
      <c r="E25" s="10"/>
      <c r="G25" s="2" t="s">
        <v>172</v>
      </c>
      <c r="H25" s="2" t="s">
        <v>172</v>
      </c>
      <c r="I25" s="2" t="s">
        <v>172</v>
      </c>
      <c r="J25" s="2" t="s">
        <v>172</v>
      </c>
      <c r="K25" s="2" t="s">
        <v>172</v>
      </c>
      <c r="L25" s="2">
        <f t="shared" si="5"/>
      </c>
      <c r="M25" s="2"/>
      <c r="N25" s="2"/>
      <c r="O25" s="29"/>
      <c r="P25" s="29"/>
      <c r="Q25" s="30"/>
    </row>
    <row r="26" spans="1:17" ht="15">
      <c r="A26" s="29"/>
      <c r="B26" s="12"/>
      <c r="C26" s="10"/>
      <c r="D26" s="10"/>
      <c r="E26" s="11"/>
      <c r="G26" s="2"/>
      <c r="H26" s="2"/>
      <c r="I26" s="2"/>
      <c r="J26" s="2"/>
      <c r="K26" s="2"/>
      <c r="L26" s="2"/>
      <c r="M26" s="2"/>
      <c r="N26" s="2"/>
      <c r="O26" s="29"/>
      <c r="P26" s="29"/>
      <c r="Q26" s="30"/>
    </row>
    <row r="27" spans="1:12" ht="15">
      <c r="A27" s="29"/>
      <c r="F27" s="31">
        <f aca="true" t="shared" si="10" ref="F27:L27">COUNTIF(F4:F25,"&gt;0")</f>
        <v>12</v>
      </c>
      <c r="G27" s="31">
        <f t="shared" si="10"/>
        <v>16</v>
      </c>
      <c r="H27" s="31">
        <f t="shared" si="10"/>
        <v>14</v>
      </c>
      <c r="I27" s="31">
        <f t="shared" si="10"/>
        <v>10</v>
      </c>
      <c r="J27" s="31">
        <f t="shared" si="10"/>
        <v>12</v>
      </c>
      <c r="K27" s="31">
        <f t="shared" si="10"/>
        <v>15</v>
      </c>
      <c r="L27" s="31">
        <f t="shared" si="10"/>
        <v>12</v>
      </c>
    </row>
    <row r="28" ht="15">
      <c r="F28" s="32"/>
    </row>
    <row r="29" ht="15">
      <c r="G29" s="2"/>
    </row>
    <row r="30" spans="3:7" ht="15">
      <c r="C30" s="1" t="s">
        <v>173</v>
      </c>
      <c r="G30" s="2"/>
    </row>
    <row r="31" ht="15">
      <c r="C31" s="1" t="s">
        <v>174</v>
      </c>
    </row>
    <row r="32" ht="15">
      <c r="C32" s="1" t="s">
        <v>175</v>
      </c>
    </row>
    <row r="33" ht="15">
      <c r="C33" s="1" t="s">
        <v>176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2.140625" style="1" customWidth="1"/>
    <col min="4" max="4" width="19.140625" style="1" bestFit="1" customWidth="1"/>
    <col min="5" max="5" width="17.28125" style="1" customWidth="1"/>
    <col min="6" max="6" width="12.57421875" style="2" customWidth="1"/>
    <col min="7" max="7" width="9.140625" style="1" customWidth="1"/>
    <col min="8" max="8" width="11.140625" style="1" bestFit="1" customWidth="1"/>
    <col min="9" max="11" width="9.140625" style="1" customWidth="1"/>
    <col min="12" max="12" width="10.140625" style="1" bestFit="1" customWidth="1"/>
    <col min="13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38" t="s">
        <v>204</v>
      </c>
      <c r="C1" s="38"/>
      <c r="D1" s="38"/>
      <c r="E1" s="38"/>
      <c r="F1" s="16" t="str">
        <f>Cadetti!E1</f>
        <v>Uppdaterad 2012-09-01</v>
      </c>
    </row>
    <row r="2" spans="1:16" ht="15">
      <c r="A2" s="5" t="s">
        <v>185</v>
      </c>
      <c r="B2" s="5" t="s">
        <v>0</v>
      </c>
      <c r="C2" s="6" t="s">
        <v>1</v>
      </c>
      <c r="D2" s="6" t="s">
        <v>2</v>
      </c>
      <c r="E2" s="6" t="s">
        <v>3</v>
      </c>
      <c r="F2" s="27" t="s">
        <v>177</v>
      </c>
      <c r="G2" s="27" t="s">
        <v>167</v>
      </c>
      <c r="H2" s="27" t="s">
        <v>168</v>
      </c>
      <c r="I2" s="27" t="s">
        <v>169</v>
      </c>
      <c r="J2" s="27" t="s">
        <v>178</v>
      </c>
      <c r="K2" s="27" t="s">
        <v>207</v>
      </c>
      <c r="L2" s="27" t="s">
        <v>208</v>
      </c>
      <c r="M2" s="27" t="s">
        <v>170</v>
      </c>
      <c r="N2" s="27" t="s">
        <v>170</v>
      </c>
      <c r="O2" s="27" t="s">
        <v>171</v>
      </c>
      <c r="P2" s="27"/>
    </row>
    <row r="3" spans="1:16" ht="15">
      <c r="A3" s="5"/>
      <c r="B3" s="5">
        <v>2012</v>
      </c>
      <c r="C3" s="7"/>
      <c r="D3" s="7"/>
      <c r="E3" s="7"/>
      <c r="F3" s="28">
        <v>41062</v>
      </c>
      <c r="G3" s="28">
        <v>41090</v>
      </c>
      <c r="H3" s="28">
        <v>41117</v>
      </c>
      <c r="I3" s="28">
        <v>41132</v>
      </c>
      <c r="J3" s="28">
        <v>41133</v>
      </c>
      <c r="K3" s="28">
        <v>41139</v>
      </c>
      <c r="L3" s="28">
        <v>41153</v>
      </c>
      <c r="M3" s="28"/>
      <c r="N3" s="28"/>
      <c r="O3" s="27"/>
      <c r="P3" s="27"/>
    </row>
    <row r="4" spans="1:19" ht="15">
      <c r="A4" s="29">
        <v>1</v>
      </c>
      <c r="B4" s="12">
        <v>51</v>
      </c>
      <c r="C4" s="10" t="s">
        <v>20</v>
      </c>
      <c r="D4" s="10" t="s">
        <v>58</v>
      </c>
      <c r="E4" s="10" t="s">
        <v>41</v>
      </c>
      <c r="F4" s="2">
        <v>39</v>
      </c>
      <c r="G4" s="2">
        <v>39</v>
      </c>
      <c r="H4" s="2">
        <v>41</v>
      </c>
      <c r="I4" s="2">
        <v>39</v>
      </c>
      <c r="J4" s="39">
        <v>39</v>
      </c>
      <c r="K4" s="39">
        <v>38</v>
      </c>
      <c r="L4" s="2">
        <f aca="true" t="shared" si="0" ref="L4:L11">IF(P4&gt;1,43-P4,"")</f>
        <v>41</v>
      </c>
      <c r="M4" s="2">
        <v>-38</v>
      </c>
      <c r="N4" s="2">
        <v>-39</v>
      </c>
      <c r="O4" s="29">
        <f aca="true" t="shared" si="1" ref="O4:O11">SUM(F4:N4)</f>
        <v>199</v>
      </c>
      <c r="P4" s="2">
        <v>2</v>
      </c>
      <c r="Q4" s="30">
        <f aca="true" t="shared" si="2" ref="Q4:Q11">MIN(F4:L4)</f>
        <v>38</v>
      </c>
      <c r="R4" s="1">
        <f aca="true" t="shared" si="3" ref="R4:R11">SMALL(F4:L4,2)</f>
        <v>39</v>
      </c>
      <c r="S4" s="1">
        <f aca="true" t="shared" si="4" ref="S4:S11">COUNT(F4:L4)</f>
        <v>7</v>
      </c>
    </row>
    <row r="5" spans="1:19" ht="15">
      <c r="A5" s="29">
        <v>2</v>
      </c>
      <c r="B5" s="12">
        <v>61</v>
      </c>
      <c r="C5" s="10" t="s">
        <v>38</v>
      </c>
      <c r="D5" s="10" t="s">
        <v>4</v>
      </c>
      <c r="E5" s="10" t="s">
        <v>5</v>
      </c>
      <c r="F5" s="2">
        <v>38</v>
      </c>
      <c r="G5" s="2" t="s">
        <v>172</v>
      </c>
      <c r="H5" s="2">
        <v>37</v>
      </c>
      <c r="I5" s="2">
        <v>38</v>
      </c>
      <c r="J5" s="39">
        <v>37</v>
      </c>
      <c r="K5" s="2">
        <v>39</v>
      </c>
      <c r="L5" s="2">
        <f t="shared" si="0"/>
        <v>39</v>
      </c>
      <c r="M5" s="2">
        <v>-37</v>
      </c>
      <c r="N5" s="2"/>
      <c r="O5" s="29">
        <f t="shared" si="1"/>
        <v>191</v>
      </c>
      <c r="P5" s="2">
        <v>4</v>
      </c>
      <c r="Q5" s="30">
        <f t="shared" si="2"/>
        <v>37</v>
      </c>
      <c r="R5" s="1">
        <f t="shared" si="3"/>
        <v>37</v>
      </c>
      <c r="S5" s="1">
        <f t="shared" si="4"/>
        <v>6</v>
      </c>
    </row>
    <row r="6" spans="1:19" ht="15">
      <c r="A6" s="29">
        <v>3</v>
      </c>
      <c r="B6" s="12">
        <v>25</v>
      </c>
      <c r="C6" s="10" t="s">
        <v>38</v>
      </c>
      <c r="D6" s="10" t="s">
        <v>103</v>
      </c>
      <c r="E6" s="10" t="s">
        <v>37</v>
      </c>
      <c r="F6" s="2">
        <v>37</v>
      </c>
      <c r="G6" s="2">
        <v>38</v>
      </c>
      <c r="H6" s="39">
        <v>33</v>
      </c>
      <c r="I6" s="2" t="s">
        <v>172</v>
      </c>
      <c r="J6" s="2">
        <v>38</v>
      </c>
      <c r="K6" s="2">
        <v>37</v>
      </c>
      <c r="L6" s="2">
        <f t="shared" si="0"/>
        <v>36</v>
      </c>
      <c r="M6" s="2">
        <v>-33</v>
      </c>
      <c r="N6" s="2"/>
      <c r="O6" s="29">
        <f t="shared" si="1"/>
        <v>186</v>
      </c>
      <c r="P6" s="2">
        <v>7</v>
      </c>
      <c r="Q6" s="30">
        <f t="shared" si="2"/>
        <v>33</v>
      </c>
      <c r="R6" s="1">
        <f t="shared" si="3"/>
        <v>36</v>
      </c>
      <c r="S6" s="1">
        <f t="shared" si="4"/>
        <v>6</v>
      </c>
    </row>
    <row r="7" spans="1:19" ht="15">
      <c r="A7" s="29">
        <v>4</v>
      </c>
      <c r="B7" s="12">
        <v>26</v>
      </c>
      <c r="C7" s="10" t="s">
        <v>133</v>
      </c>
      <c r="D7" s="10" t="s">
        <v>134</v>
      </c>
      <c r="E7" s="11" t="s">
        <v>41</v>
      </c>
      <c r="F7" s="2">
        <v>36</v>
      </c>
      <c r="G7" s="39">
        <v>34</v>
      </c>
      <c r="H7" s="2">
        <v>36</v>
      </c>
      <c r="I7" s="39">
        <v>34</v>
      </c>
      <c r="J7" s="2">
        <v>36</v>
      </c>
      <c r="K7" s="2">
        <v>35</v>
      </c>
      <c r="L7" s="2">
        <f t="shared" si="0"/>
        <v>35</v>
      </c>
      <c r="M7" s="2">
        <v>-34</v>
      </c>
      <c r="N7" s="2">
        <v>-34</v>
      </c>
      <c r="O7" s="29">
        <f t="shared" si="1"/>
        <v>178</v>
      </c>
      <c r="P7" s="2">
        <v>8</v>
      </c>
      <c r="Q7" s="30">
        <f t="shared" si="2"/>
        <v>34</v>
      </c>
      <c r="R7" s="1">
        <f t="shared" si="3"/>
        <v>34</v>
      </c>
      <c r="S7" s="1">
        <f t="shared" si="4"/>
        <v>7</v>
      </c>
    </row>
    <row r="8" spans="1:19" ht="15">
      <c r="A8" s="29">
        <v>5</v>
      </c>
      <c r="B8" s="12">
        <v>87</v>
      </c>
      <c r="C8" s="36" t="s">
        <v>152</v>
      </c>
      <c r="D8" s="36" t="s">
        <v>191</v>
      </c>
      <c r="E8" s="10" t="s">
        <v>5</v>
      </c>
      <c r="F8" s="2">
        <v>35</v>
      </c>
      <c r="G8" s="2" t="s">
        <v>172</v>
      </c>
      <c r="H8" s="2">
        <v>28</v>
      </c>
      <c r="I8" s="2">
        <v>36</v>
      </c>
      <c r="J8" s="2">
        <v>34</v>
      </c>
      <c r="K8" s="2">
        <v>34</v>
      </c>
      <c r="L8" s="2">
        <f t="shared" si="0"/>
      </c>
      <c r="M8" s="2"/>
      <c r="N8" s="2"/>
      <c r="O8" s="29">
        <f t="shared" si="1"/>
        <v>167</v>
      </c>
      <c r="P8" s="2"/>
      <c r="Q8" s="30">
        <f t="shared" si="2"/>
        <v>28</v>
      </c>
      <c r="R8" s="1">
        <f t="shared" si="3"/>
        <v>34</v>
      </c>
      <c r="S8" s="1">
        <f t="shared" si="4"/>
        <v>5</v>
      </c>
    </row>
    <row r="9" spans="1:19" ht="15">
      <c r="A9" s="29">
        <v>6</v>
      </c>
      <c r="B9" s="12">
        <v>21</v>
      </c>
      <c r="C9" s="10" t="s">
        <v>19</v>
      </c>
      <c r="D9" s="10" t="s">
        <v>13</v>
      </c>
      <c r="E9" s="11" t="s">
        <v>41</v>
      </c>
      <c r="F9" s="2">
        <v>41</v>
      </c>
      <c r="G9" s="2">
        <v>41</v>
      </c>
      <c r="H9" s="39">
        <v>39</v>
      </c>
      <c r="I9" s="2">
        <v>41</v>
      </c>
      <c r="J9" s="2">
        <v>41</v>
      </c>
      <c r="K9" s="2" t="s">
        <v>254</v>
      </c>
      <c r="L9" s="39">
        <f t="shared" si="0"/>
        <v>40</v>
      </c>
      <c r="M9" s="2">
        <v>-39</v>
      </c>
      <c r="N9" s="2">
        <v>-40</v>
      </c>
      <c r="O9" s="29">
        <f t="shared" si="1"/>
        <v>164</v>
      </c>
      <c r="P9" s="29">
        <v>3</v>
      </c>
      <c r="Q9" s="30">
        <f t="shared" si="2"/>
        <v>39</v>
      </c>
      <c r="R9" s="1">
        <f t="shared" si="3"/>
        <v>40</v>
      </c>
      <c r="S9" s="1">
        <f t="shared" si="4"/>
        <v>6</v>
      </c>
    </row>
    <row r="10" spans="1:19" ht="15">
      <c r="A10" s="29">
        <v>7</v>
      </c>
      <c r="B10" s="12">
        <v>80</v>
      </c>
      <c r="C10" s="1" t="s">
        <v>92</v>
      </c>
      <c r="D10" s="1" t="s">
        <v>99</v>
      </c>
      <c r="E10" s="1" t="s">
        <v>37</v>
      </c>
      <c r="F10" s="2">
        <v>34</v>
      </c>
      <c r="G10" s="2" t="s">
        <v>172</v>
      </c>
      <c r="H10" s="2">
        <v>29</v>
      </c>
      <c r="I10" s="2" t="s">
        <v>172</v>
      </c>
      <c r="J10" s="2">
        <v>33</v>
      </c>
      <c r="K10" s="2" t="s">
        <v>172</v>
      </c>
      <c r="L10" s="2">
        <f t="shared" si="0"/>
        <v>34</v>
      </c>
      <c r="M10" s="2"/>
      <c r="N10" s="2"/>
      <c r="O10" s="29">
        <f t="shared" si="1"/>
        <v>130</v>
      </c>
      <c r="P10" s="2">
        <v>9</v>
      </c>
      <c r="Q10" s="30">
        <f t="shared" si="2"/>
        <v>29</v>
      </c>
      <c r="R10" s="1">
        <f t="shared" si="3"/>
        <v>33</v>
      </c>
      <c r="S10" s="1">
        <f t="shared" si="4"/>
        <v>4</v>
      </c>
    </row>
    <row r="11" spans="1:19" ht="15">
      <c r="A11" s="29">
        <v>8</v>
      </c>
      <c r="B11" s="12">
        <v>84</v>
      </c>
      <c r="C11" s="10" t="s">
        <v>216</v>
      </c>
      <c r="D11" s="10" t="s">
        <v>217</v>
      </c>
      <c r="E11" s="10" t="s">
        <v>41</v>
      </c>
      <c r="F11" s="2" t="s">
        <v>172</v>
      </c>
      <c r="G11" s="2" t="s">
        <v>172</v>
      </c>
      <c r="H11" s="2">
        <v>26</v>
      </c>
      <c r="I11" s="2">
        <v>35</v>
      </c>
      <c r="J11" s="2">
        <v>32</v>
      </c>
      <c r="K11" s="2" t="s">
        <v>172</v>
      </c>
      <c r="L11" s="2">
        <f t="shared" si="0"/>
        <v>32</v>
      </c>
      <c r="M11" s="2"/>
      <c r="N11" s="2"/>
      <c r="O11" s="29">
        <f t="shared" si="1"/>
        <v>125</v>
      </c>
      <c r="P11" s="2">
        <v>11</v>
      </c>
      <c r="Q11" s="30">
        <f t="shared" si="2"/>
        <v>26</v>
      </c>
      <c r="R11" s="1">
        <f t="shared" si="3"/>
        <v>32</v>
      </c>
      <c r="S11" s="1">
        <f t="shared" si="4"/>
        <v>4</v>
      </c>
    </row>
    <row r="12" spans="1:17" ht="15">
      <c r="A12" s="29"/>
      <c r="B12" s="12"/>
      <c r="C12" s="10"/>
      <c r="D12" s="10"/>
      <c r="E12" s="10"/>
      <c r="G12" s="2"/>
      <c r="H12" s="2"/>
      <c r="I12" s="2"/>
      <c r="J12" s="2"/>
      <c r="K12" s="2"/>
      <c r="L12" s="2"/>
      <c r="M12" s="2"/>
      <c r="N12" s="2"/>
      <c r="O12" s="29"/>
      <c r="P12" s="2"/>
      <c r="Q12" s="30"/>
    </row>
    <row r="13" spans="1:19" ht="15">
      <c r="A13" s="29"/>
      <c r="B13" s="12">
        <v>32</v>
      </c>
      <c r="C13" s="10" t="s">
        <v>139</v>
      </c>
      <c r="D13" s="10" t="s">
        <v>4</v>
      </c>
      <c r="E13" t="s">
        <v>37</v>
      </c>
      <c r="F13" s="2" t="s">
        <v>172</v>
      </c>
      <c r="G13" s="2">
        <v>37</v>
      </c>
      <c r="H13" s="2">
        <v>34</v>
      </c>
      <c r="I13" s="2" t="s">
        <v>172</v>
      </c>
      <c r="J13" s="2" t="s">
        <v>172</v>
      </c>
      <c r="K13" s="2">
        <v>36</v>
      </c>
      <c r="L13" s="2">
        <f>IF(P13&gt;1,43-P13,"")</f>
      </c>
      <c r="M13" s="2"/>
      <c r="N13" s="2"/>
      <c r="O13" s="29">
        <f aca="true" t="shared" si="5" ref="O13:O21">SUM(F13:N13)</f>
        <v>107</v>
      </c>
      <c r="P13" s="2"/>
      <c r="Q13" s="30">
        <f aca="true" t="shared" si="6" ref="Q13:Q21">MIN(F13:L13)</f>
        <v>34</v>
      </c>
      <c r="R13" s="1">
        <f aca="true" t="shared" si="7" ref="R13:R21">SMALL(F13:L13,2)</f>
        <v>36</v>
      </c>
      <c r="S13" s="1">
        <f aca="true" t="shared" si="8" ref="S13:S21">COUNT(F13:L13)</f>
        <v>3</v>
      </c>
    </row>
    <row r="14" spans="1:19" ht="15">
      <c r="A14" s="29"/>
      <c r="B14" s="12">
        <v>85</v>
      </c>
      <c r="C14" s="10" t="s">
        <v>218</v>
      </c>
      <c r="D14" s="10" t="s">
        <v>219</v>
      </c>
      <c r="E14" s="10" t="s">
        <v>41</v>
      </c>
      <c r="F14" s="2" t="s">
        <v>172</v>
      </c>
      <c r="G14" s="2" t="s">
        <v>172</v>
      </c>
      <c r="H14" s="2" t="s">
        <v>172</v>
      </c>
      <c r="I14" s="2">
        <v>37</v>
      </c>
      <c r="J14" s="2">
        <v>35</v>
      </c>
      <c r="K14" s="2" t="s">
        <v>172</v>
      </c>
      <c r="L14" s="2">
        <f>IF(P14&gt;1,43-P14,"")</f>
        <v>33</v>
      </c>
      <c r="M14" s="2"/>
      <c r="N14" s="2"/>
      <c r="O14" s="29">
        <f t="shared" si="5"/>
        <v>105</v>
      </c>
      <c r="P14" s="2">
        <v>10</v>
      </c>
      <c r="Q14" s="30">
        <f t="shared" si="6"/>
        <v>33</v>
      </c>
      <c r="R14" s="1">
        <f t="shared" si="7"/>
        <v>35</v>
      </c>
      <c r="S14" s="1">
        <f t="shared" si="8"/>
        <v>3</v>
      </c>
    </row>
    <row r="15" spans="1:19" ht="15">
      <c r="A15" s="29"/>
      <c r="B15" s="12">
        <v>43</v>
      </c>
      <c r="C15" s="1" t="s">
        <v>255</v>
      </c>
      <c r="D15" s="1" t="s">
        <v>220</v>
      </c>
      <c r="E15" s="1" t="s">
        <v>10</v>
      </c>
      <c r="F15" s="2" t="s">
        <v>172</v>
      </c>
      <c r="G15" s="2" t="s">
        <v>172</v>
      </c>
      <c r="H15" s="2" t="s">
        <v>172</v>
      </c>
      <c r="I15" s="2" t="s">
        <v>172</v>
      </c>
      <c r="J15" s="2" t="s">
        <v>172</v>
      </c>
      <c r="K15" s="2">
        <v>41</v>
      </c>
      <c r="L15" s="2">
        <v>43</v>
      </c>
      <c r="M15" s="2"/>
      <c r="N15" s="2"/>
      <c r="O15" s="29">
        <f t="shared" si="5"/>
        <v>84</v>
      </c>
      <c r="P15" s="29"/>
      <c r="Q15" s="30">
        <f t="shared" si="6"/>
        <v>41</v>
      </c>
      <c r="R15" s="1">
        <f t="shared" si="7"/>
        <v>43</v>
      </c>
      <c r="S15" s="1">
        <f t="shared" si="8"/>
        <v>2</v>
      </c>
    </row>
    <row r="16" spans="1:19" ht="15">
      <c r="A16" s="29"/>
      <c r="B16" s="12">
        <v>66</v>
      </c>
      <c r="C16" s="10" t="s">
        <v>215</v>
      </c>
      <c r="D16" s="10" t="s">
        <v>104</v>
      </c>
      <c r="E16" s="10" t="s">
        <v>37</v>
      </c>
      <c r="F16" s="2" t="s">
        <v>172</v>
      </c>
      <c r="G16" s="2" t="s">
        <v>172</v>
      </c>
      <c r="H16" s="2">
        <v>38</v>
      </c>
      <c r="I16" s="2" t="s">
        <v>172</v>
      </c>
      <c r="J16" s="2" t="s">
        <v>172</v>
      </c>
      <c r="K16" s="2" t="s">
        <v>172</v>
      </c>
      <c r="L16" s="2">
        <f aca="true" t="shared" si="9" ref="L16:L22">IF(P16&gt;1,43-P16,"")</f>
        <v>37</v>
      </c>
      <c r="M16" s="2"/>
      <c r="N16" s="2"/>
      <c r="O16" s="29">
        <f t="shared" si="5"/>
        <v>75</v>
      </c>
      <c r="P16" s="29">
        <v>6</v>
      </c>
      <c r="Q16" s="30">
        <f t="shared" si="6"/>
        <v>37</v>
      </c>
      <c r="R16" s="1">
        <f t="shared" si="7"/>
        <v>38</v>
      </c>
      <c r="S16" s="1">
        <f t="shared" si="8"/>
        <v>2</v>
      </c>
    </row>
    <row r="17" spans="1:19" ht="15">
      <c r="A17" s="29"/>
      <c r="B17" s="12">
        <v>24</v>
      </c>
      <c r="C17" s="10" t="s">
        <v>163</v>
      </c>
      <c r="D17" s="10" t="s">
        <v>4</v>
      </c>
      <c r="E17" s="10" t="s">
        <v>37</v>
      </c>
      <c r="F17" s="2" t="s">
        <v>172</v>
      </c>
      <c r="G17" s="2">
        <v>36</v>
      </c>
      <c r="H17" s="2">
        <v>32</v>
      </c>
      <c r="I17" s="2" t="s">
        <v>172</v>
      </c>
      <c r="J17" s="2" t="s">
        <v>172</v>
      </c>
      <c r="K17" s="2" t="s">
        <v>172</v>
      </c>
      <c r="L17" s="2">
        <f t="shared" si="9"/>
      </c>
      <c r="M17" s="2"/>
      <c r="N17" s="2"/>
      <c r="O17" s="29">
        <f t="shared" si="5"/>
        <v>68</v>
      </c>
      <c r="P17" s="29"/>
      <c r="Q17" s="30">
        <f t="shared" si="6"/>
        <v>32</v>
      </c>
      <c r="R17" s="1">
        <f t="shared" si="7"/>
        <v>36</v>
      </c>
      <c r="S17" s="1">
        <f t="shared" si="8"/>
        <v>2</v>
      </c>
    </row>
    <row r="18" spans="1:19" ht="15">
      <c r="A18" s="29"/>
      <c r="B18" s="12">
        <v>28</v>
      </c>
      <c r="C18" s="1" t="s">
        <v>162</v>
      </c>
      <c r="D18" s="1" t="s">
        <v>161</v>
      </c>
      <c r="E18" s="1" t="s">
        <v>34</v>
      </c>
      <c r="F18" s="2" t="s">
        <v>172</v>
      </c>
      <c r="G18" s="2">
        <v>35</v>
      </c>
      <c r="H18" s="2">
        <v>30</v>
      </c>
      <c r="I18" s="2" t="s">
        <v>172</v>
      </c>
      <c r="J18" s="2" t="s">
        <v>172</v>
      </c>
      <c r="K18" s="2" t="s">
        <v>172</v>
      </c>
      <c r="L18" s="2">
        <f t="shared" si="9"/>
      </c>
      <c r="M18" s="2"/>
      <c r="N18" s="2"/>
      <c r="O18" s="29">
        <f t="shared" si="5"/>
        <v>65</v>
      </c>
      <c r="P18" s="29"/>
      <c r="Q18" s="30">
        <f t="shared" si="6"/>
        <v>30</v>
      </c>
      <c r="R18" s="1">
        <f t="shared" si="7"/>
        <v>35</v>
      </c>
      <c r="S18" s="1">
        <f t="shared" si="8"/>
        <v>2</v>
      </c>
    </row>
    <row r="19" spans="1:19" ht="15">
      <c r="A19" s="29"/>
      <c r="B19" s="12">
        <v>34</v>
      </c>
      <c r="C19" s="10" t="s">
        <v>43</v>
      </c>
      <c r="D19" s="10" t="s">
        <v>24</v>
      </c>
      <c r="E19" s="10" t="s">
        <v>37</v>
      </c>
      <c r="F19" s="2" t="s">
        <v>172</v>
      </c>
      <c r="G19" s="2" t="s">
        <v>172</v>
      </c>
      <c r="H19" s="2" t="s">
        <v>172</v>
      </c>
      <c r="I19" s="2" t="s">
        <v>172</v>
      </c>
      <c r="J19" s="2" t="s">
        <v>172</v>
      </c>
      <c r="K19" s="2" t="s">
        <v>172</v>
      </c>
      <c r="L19" s="2">
        <f t="shared" si="9"/>
        <v>38</v>
      </c>
      <c r="M19" s="2"/>
      <c r="N19" s="2"/>
      <c r="O19" s="29">
        <f t="shared" si="5"/>
        <v>38</v>
      </c>
      <c r="P19" s="29">
        <v>5</v>
      </c>
      <c r="Q19" s="30">
        <f t="shared" si="6"/>
        <v>38</v>
      </c>
      <c r="R19" s="1" t="e">
        <f t="shared" si="7"/>
        <v>#NUM!</v>
      </c>
      <c r="S19" s="1">
        <f t="shared" si="8"/>
        <v>1</v>
      </c>
    </row>
    <row r="20" spans="1:19" ht="15">
      <c r="A20" s="29"/>
      <c r="B20" s="12">
        <v>59</v>
      </c>
      <c r="C20" s="10" t="s">
        <v>77</v>
      </c>
      <c r="D20" s="10" t="s">
        <v>78</v>
      </c>
      <c r="E20" s="10" t="s">
        <v>6</v>
      </c>
      <c r="F20" s="2" t="s">
        <v>172</v>
      </c>
      <c r="G20" s="2" t="s">
        <v>172</v>
      </c>
      <c r="H20" s="2">
        <v>35</v>
      </c>
      <c r="I20" s="2" t="s">
        <v>172</v>
      </c>
      <c r="J20" s="2" t="s">
        <v>172</v>
      </c>
      <c r="K20" s="2" t="s">
        <v>172</v>
      </c>
      <c r="L20" s="2">
        <f t="shared" si="9"/>
      </c>
      <c r="M20" s="2"/>
      <c r="N20" s="2"/>
      <c r="O20" s="29">
        <f t="shared" si="5"/>
        <v>35</v>
      </c>
      <c r="P20" s="29"/>
      <c r="Q20" s="30">
        <f t="shared" si="6"/>
        <v>35</v>
      </c>
      <c r="R20" s="1" t="e">
        <f t="shared" si="7"/>
        <v>#NUM!</v>
      </c>
      <c r="S20" s="1">
        <f t="shared" si="8"/>
        <v>1</v>
      </c>
    </row>
    <row r="21" spans="1:19" ht="15.75">
      <c r="A21" s="29"/>
      <c r="B21" s="12">
        <v>29</v>
      </c>
      <c r="C21" s="17" t="s">
        <v>164</v>
      </c>
      <c r="D21" s="17" t="s">
        <v>165</v>
      </c>
      <c r="E21" s="11" t="s">
        <v>37</v>
      </c>
      <c r="F21" s="2" t="s">
        <v>172</v>
      </c>
      <c r="G21" s="2" t="s">
        <v>172</v>
      </c>
      <c r="H21" s="2">
        <v>31</v>
      </c>
      <c r="I21" s="2" t="s">
        <v>172</v>
      </c>
      <c r="J21" s="2" t="s">
        <v>172</v>
      </c>
      <c r="K21" s="2" t="s">
        <v>172</v>
      </c>
      <c r="L21" s="2">
        <f t="shared" si="9"/>
      </c>
      <c r="M21" s="2"/>
      <c r="N21" s="2"/>
      <c r="O21" s="29">
        <f t="shared" si="5"/>
        <v>31</v>
      </c>
      <c r="P21" s="29"/>
      <c r="Q21" s="30">
        <f t="shared" si="6"/>
        <v>31</v>
      </c>
      <c r="R21" s="1" t="e">
        <f t="shared" si="7"/>
        <v>#NUM!</v>
      </c>
      <c r="S21" s="1">
        <f t="shared" si="8"/>
        <v>1</v>
      </c>
    </row>
    <row r="22" spans="1:17" ht="15">
      <c r="A22" s="29"/>
      <c r="F22" s="2">
        <f>IF(P22&gt;1,41-P22,"")</f>
      </c>
      <c r="G22" s="2" t="s">
        <v>172</v>
      </c>
      <c r="H22" s="2" t="s">
        <v>172</v>
      </c>
      <c r="I22" s="2" t="s">
        <v>172</v>
      </c>
      <c r="J22" s="2" t="s">
        <v>172</v>
      </c>
      <c r="K22" s="2" t="s">
        <v>172</v>
      </c>
      <c r="L22" s="2">
        <f t="shared" si="9"/>
      </c>
      <c r="M22" s="2"/>
      <c r="N22" s="2"/>
      <c r="O22" s="29"/>
      <c r="P22" s="29"/>
      <c r="Q22" s="30"/>
    </row>
    <row r="23" spans="1:17" ht="15">
      <c r="A23" s="29"/>
      <c r="G23" s="2"/>
      <c r="H23" s="2"/>
      <c r="I23" s="2"/>
      <c r="J23" s="2"/>
      <c r="K23" s="2"/>
      <c r="L23" s="2"/>
      <c r="M23" s="2"/>
      <c r="N23" s="2"/>
      <c r="O23" s="29"/>
      <c r="P23" s="29"/>
      <c r="Q23" s="30"/>
    </row>
    <row r="24" spans="1:12" ht="15">
      <c r="A24" s="29"/>
      <c r="F24" s="31">
        <f aca="true" t="shared" si="10" ref="F24:L24">COUNTIF(F4:F22,"&gt;0")</f>
        <v>7</v>
      </c>
      <c r="G24" s="31">
        <f t="shared" si="10"/>
        <v>7</v>
      </c>
      <c r="H24" s="31">
        <f t="shared" si="10"/>
        <v>14</v>
      </c>
      <c r="I24" s="31">
        <f t="shared" si="10"/>
        <v>7</v>
      </c>
      <c r="J24" s="31">
        <f t="shared" si="10"/>
        <v>9</v>
      </c>
      <c r="K24" s="31">
        <f t="shared" si="10"/>
        <v>7</v>
      </c>
      <c r="L24" s="31">
        <f t="shared" si="10"/>
        <v>11</v>
      </c>
    </row>
    <row r="25" spans="1:7" ht="15">
      <c r="A25" s="29"/>
      <c r="C25" s="1" t="s">
        <v>173</v>
      </c>
      <c r="G25" s="2"/>
    </row>
    <row r="26" spans="1:3" ht="15">
      <c r="A26" s="29"/>
      <c r="C26" s="1" t="s">
        <v>174</v>
      </c>
    </row>
    <row r="27" ht="15">
      <c r="C27" s="1" t="s">
        <v>175</v>
      </c>
    </row>
    <row r="28" ht="15">
      <c r="C28" s="1" t="s">
        <v>176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Zeros="0" zoomScale="80" zoomScaleNormal="8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2.7109375" style="1" customWidth="1"/>
    <col min="4" max="4" width="20.57421875" style="1" customWidth="1"/>
    <col min="5" max="5" width="18.7109375" style="1" bestFit="1" customWidth="1"/>
    <col min="6" max="6" width="12.57421875" style="2" customWidth="1"/>
    <col min="7" max="7" width="9.140625" style="1" customWidth="1"/>
    <col min="8" max="8" width="11.140625" style="1" bestFit="1" customWidth="1"/>
    <col min="9" max="11" width="9.140625" style="1" customWidth="1"/>
    <col min="12" max="12" width="10.140625" style="1" bestFit="1" customWidth="1"/>
    <col min="13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1:6" ht="15.75" customHeight="1">
      <c r="A1" s="40"/>
      <c r="B1" s="38" t="s">
        <v>203</v>
      </c>
      <c r="C1" s="38"/>
      <c r="D1" s="38"/>
      <c r="E1" s="38"/>
      <c r="F1" s="16" t="str">
        <f>Cadetti!E1</f>
        <v>Uppdaterad 2012-09-01</v>
      </c>
    </row>
    <row r="2" spans="1:16" ht="15">
      <c r="A2" s="5" t="s">
        <v>185</v>
      </c>
      <c r="B2" s="5" t="s">
        <v>0</v>
      </c>
      <c r="C2" s="6" t="s">
        <v>1</v>
      </c>
      <c r="D2" s="6" t="s">
        <v>2</v>
      </c>
      <c r="E2" s="6" t="s">
        <v>3</v>
      </c>
      <c r="F2" s="27" t="s">
        <v>177</v>
      </c>
      <c r="G2" s="27" t="s">
        <v>167</v>
      </c>
      <c r="H2" s="27" t="s">
        <v>168</v>
      </c>
      <c r="I2" s="27" t="s">
        <v>169</v>
      </c>
      <c r="J2" s="27" t="s">
        <v>178</v>
      </c>
      <c r="K2" s="27" t="s">
        <v>207</v>
      </c>
      <c r="L2" s="27" t="s">
        <v>208</v>
      </c>
      <c r="M2" s="27" t="s">
        <v>170</v>
      </c>
      <c r="N2" s="27" t="s">
        <v>170</v>
      </c>
      <c r="O2" s="27" t="s">
        <v>171</v>
      </c>
      <c r="P2" s="27"/>
    </row>
    <row r="3" spans="1:16" ht="15">
      <c r="A3" s="5"/>
      <c r="B3" s="5">
        <v>2012</v>
      </c>
      <c r="C3" s="7"/>
      <c r="D3" s="7"/>
      <c r="E3" s="7"/>
      <c r="F3" s="28">
        <v>41062</v>
      </c>
      <c r="G3" s="28">
        <v>41090</v>
      </c>
      <c r="H3" s="28">
        <v>41117</v>
      </c>
      <c r="I3" s="28">
        <v>41132</v>
      </c>
      <c r="J3" s="28">
        <v>41133</v>
      </c>
      <c r="K3" s="28">
        <v>41139</v>
      </c>
      <c r="L3" s="28">
        <v>41153</v>
      </c>
      <c r="M3" s="28"/>
      <c r="N3" s="28"/>
      <c r="O3" s="27"/>
      <c r="P3" s="27"/>
    </row>
    <row r="4" spans="1:19" ht="15">
      <c r="A4" s="29">
        <v>1</v>
      </c>
      <c r="B4" s="12">
        <v>17</v>
      </c>
      <c r="C4" s="10" t="s">
        <v>61</v>
      </c>
      <c r="D4" s="10" t="s">
        <v>62</v>
      </c>
      <c r="E4" s="10" t="s">
        <v>9</v>
      </c>
      <c r="F4" s="2">
        <v>41</v>
      </c>
      <c r="G4" s="2">
        <v>41</v>
      </c>
      <c r="H4" s="2">
        <v>41</v>
      </c>
      <c r="I4" s="2">
        <v>41</v>
      </c>
      <c r="J4" s="39">
        <v>41</v>
      </c>
      <c r="K4" s="39">
        <v>38</v>
      </c>
      <c r="L4" s="2">
        <v>43</v>
      </c>
      <c r="M4" s="2">
        <v>-38</v>
      </c>
      <c r="N4" s="2">
        <v>-41</v>
      </c>
      <c r="O4" s="29">
        <f aca="true" t="shared" si="0" ref="O4:O19">SUM(F4:N4)</f>
        <v>207</v>
      </c>
      <c r="P4" s="29"/>
      <c r="Q4" s="30">
        <f aca="true" t="shared" si="1" ref="Q4:Q19">MIN(F4:L4)</f>
        <v>38</v>
      </c>
      <c r="R4" s="1">
        <f aca="true" t="shared" si="2" ref="R4:R19">SMALL(F4:L4,2)</f>
        <v>41</v>
      </c>
      <c r="S4" s="1">
        <f aca="true" t="shared" si="3" ref="S4:S19">COUNT(F4:L4)</f>
        <v>7</v>
      </c>
    </row>
    <row r="5" spans="1:19" ht="15">
      <c r="A5" s="29">
        <v>2</v>
      </c>
      <c r="B5" s="12">
        <v>33</v>
      </c>
      <c r="C5" s="10" t="s">
        <v>39</v>
      </c>
      <c r="D5" s="10" t="s">
        <v>40</v>
      </c>
      <c r="E5" s="10" t="s">
        <v>34</v>
      </c>
      <c r="F5" s="2" t="s">
        <v>172</v>
      </c>
      <c r="G5" s="2">
        <v>39</v>
      </c>
      <c r="H5" s="2">
        <v>39</v>
      </c>
      <c r="I5" s="39">
        <v>38</v>
      </c>
      <c r="J5" s="2">
        <v>39</v>
      </c>
      <c r="K5" s="2">
        <v>41</v>
      </c>
      <c r="L5" s="2">
        <f aca="true" t="shared" si="4" ref="L5:L19">IF(P5&gt;1,43-P5,"")</f>
        <v>41</v>
      </c>
      <c r="M5" s="2">
        <v>-38</v>
      </c>
      <c r="N5" s="2"/>
      <c r="O5" s="29">
        <f t="shared" si="0"/>
        <v>199</v>
      </c>
      <c r="P5" s="29">
        <v>2</v>
      </c>
      <c r="Q5" s="30">
        <f t="shared" si="1"/>
        <v>38</v>
      </c>
      <c r="R5" s="1">
        <f t="shared" si="2"/>
        <v>39</v>
      </c>
      <c r="S5" s="1">
        <f t="shared" si="3"/>
        <v>6</v>
      </c>
    </row>
    <row r="6" spans="1:19" ht="15">
      <c r="A6" s="29">
        <v>3</v>
      </c>
      <c r="B6" s="12">
        <v>25</v>
      </c>
      <c r="C6" s="10" t="s">
        <v>20</v>
      </c>
      <c r="D6" s="10" t="s">
        <v>65</v>
      </c>
      <c r="E6" s="10" t="s">
        <v>34</v>
      </c>
      <c r="F6" s="39">
        <v>28</v>
      </c>
      <c r="G6" s="2">
        <v>38</v>
      </c>
      <c r="H6" s="2">
        <v>37</v>
      </c>
      <c r="I6" s="2">
        <v>39</v>
      </c>
      <c r="J6" s="2">
        <v>38</v>
      </c>
      <c r="K6" s="39">
        <v>29</v>
      </c>
      <c r="L6" s="2">
        <f t="shared" si="4"/>
        <v>40</v>
      </c>
      <c r="M6" s="2">
        <v>-28</v>
      </c>
      <c r="N6" s="2">
        <v>-29</v>
      </c>
      <c r="O6" s="29">
        <f t="shared" si="0"/>
        <v>192</v>
      </c>
      <c r="P6" s="29">
        <v>3</v>
      </c>
      <c r="Q6" s="30">
        <f t="shared" si="1"/>
        <v>28</v>
      </c>
      <c r="R6" s="1">
        <f t="shared" si="2"/>
        <v>29</v>
      </c>
      <c r="S6" s="1">
        <f t="shared" si="3"/>
        <v>7</v>
      </c>
    </row>
    <row r="7" spans="1:19" ht="15">
      <c r="A7" s="29">
        <v>4</v>
      </c>
      <c r="B7" s="12">
        <v>28</v>
      </c>
      <c r="C7" s="10" t="s">
        <v>74</v>
      </c>
      <c r="D7" s="10" t="s">
        <v>87</v>
      </c>
      <c r="E7" s="10" t="s">
        <v>37</v>
      </c>
      <c r="F7" s="2">
        <v>39</v>
      </c>
      <c r="G7" s="39">
        <v>28</v>
      </c>
      <c r="H7" s="2">
        <v>38</v>
      </c>
      <c r="I7" s="39">
        <v>28</v>
      </c>
      <c r="J7" s="2">
        <v>36</v>
      </c>
      <c r="K7" s="2">
        <v>34</v>
      </c>
      <c r="L7" s="2">
        <f t="shared" si="4"/>
        <v>39</v>
      </c>
      <c r="M7" s="2">
        <v>-28</v>
      </c>
      <c r="N7" s="2">
        <v>-28</v>
      </c>
      <c r="O7" s="29">
        <f t="shared" si="0"/>
        <v>186</v>
      </c>
      <c r="P7" s="29">
        <v>4</v>
      </c>
      <c r="Q7" s="30">
        <f t="shared" si="1"/>
        <v>28</v>
      </c>
      <c r="R7" s="1">
        <f t="shared" si="2"/>
        <v>28</v>
      </c>
      <c r="S7" s="1">
        <f t="shared" si="3"/>
        <v>7</v>
      </c>
    </row>
    <row r="8" spans="1:19" ht="15">
      <c r="A8" s="29">
        <v>5</v>
      </c>
      <c r="B8" s="12">
        <v>26</v>
      </c>
      <c r="C8" s="10" t="s">
        <v>72</v>
      </c>
      <c r="D8" s="10" t="s">
        <v>73</v>
      </c>
      <c r="E8" s="10" t="s">
        <v>66</v>
      </c>
      <c r="F8" s="2">
        <v>37</v>
      </c>
      <c r="G8" s="2">
        <v>34</v>
      </c>
      <c r="H8" s="2" t="s">
        <v>172</v>
      </c>
      <c r="I8" s="2">
        <v>36</v>
      </c>
      <c r="J8" s="2">
        <v>37</v>
      </c>
      <c r="K8" s="2">
        <v>36</v>
      </c>
      <c r="L8" s="39">
        <f t="shared" si="4"/>
        <v>31</v>
      </c>
      <c r="M8" s="2">
        <v>-31</v>
      </c>
      <c r="N8" s="2"/>
      <c r="O8" s="29">
        <f t="shared" si="0"/>
        <v>180</v>
      </c>
      <c r="P8" s="29">
        <v>12</v>
      </c>
      <c r="Q8" s="30">
        <f t="shared" si="1"/>
        <v>31</v>
      </c>
      <c r="R8" s="1">
        <f t="shared" si="2"/>
        <v>34</v>
      </c>
      <c r="S8" s="1">
        <f t="shared" si="3"/>
        <v>6</v>
      </c>
    </row>
    <row r="9" spans="1:19" ht="15">
      <c r="A9" s="29">
        <v>6</v>
      </c>
      <c r="B9" s="12">
        <v>24</v>
      </c>
      <c r="C9" s="10" t="s">
        <v>67</v>
      </c>
      <c r="D9" s="10" t="s">
        <v>68</v>
      </c>
      <c r="E9" s="10" t="s">
        <v>9</v>
      </c>
      <c r="F9" s="2" t="s">
        <v>172</v>
      </c>
      <c r="G9" s="2">
        <v>37</v>
      </c>
      <c r="H9" s="2">
        <v>35</v>
      </c>
      <c r="I9" s="2">
        <v>37</v>
      </c>
      <c r="J9" s="2">
        <v>33</v>
      </c>
      <c r="K9" s="2">
        <v>37</v>
      </c>
      <c r="L9" s="39">
        <f t="shared" si="4"/>
        <v>30</v>
      </c>
      <c r="M9" s="2">
        <v>-30</v>
      </c>
      <c r="N9" s="2"/>
      <c r="O9" s="29">
        <f t="shared" si="0"/>
        <v>179</v>
      </c>
      <c r="P9" s="29">
        <v>13</v>
      </c>
      <c r="Q9" s="30">
        <f t="shared" si="1"/>
        <v>30</v>
      </c>
      <c r="R9" s="1">
        <f t="shared" si="2"/>
        <v>33</v>
      </c>
      <c r="S9" s="1">
        <f t="shared" si="3"/>
        <v>6</v>
      </c>
    </row>
    <row r="10" spans="1:19" ht="15">
      <c r="A10" s="29">
        <v>7</v>
      </c>
      <c r="B10" s="12">
        <v>97</v>
      </c>
      <c r="C10" s="10" t="s">
        <v>213</v>
      </c>
      <c r="D10" s="10" t="s">
        <v>214</v>
      </c>
      <c r="E10" s="11" t="s">
        <v>37</v>
      </c>
      <c r="F10" s="2">
        <v>34</v>
      </c>
      <c r="G10" s="39">
        <v>30</v>
      </c>
      <c r="H10" s="2">
        <v>34</v>
      </c>
      <c r="I10" s="2">
        <v>34</v>
      </c>
      <c r="J10" s="39">
        <v>32</v>
      </c>
      <c r="K10" s="2">
        <v>35</v>
      </c>
      <c r="L10" s="2">
        <f t="shared" si="4"/>
        <v>37</v>
      </c>
      <c r="M10" s="2">
        <v>-30</v>
      </c>
      <c r="N10" s="2">
        <v>-32</v>
      </c>
      <c r="O10" s="29">
        <f t="shared" si="0"/>
        <v>174</v>
      </c>
      <c r="P10" s="29">
        <v>6</v>
      </c>
      <c r="Q10" s="30">
        <f t="shared" si="1"/>
        <v>30</v>
      </c>
      <c r="R10" s="1">
        <f t="shared" si="2"/>
        <v>32</v>
      </c>
      <c r="S10" s="1">
        <f t="shared" si="3"/>
        <v>7</v>
      </c>
    </row>
    <row r="11" spans="1:19" ht="15">
      <c r="A11" s="29">
        <v>8</v>
      </c>
      <c r="B11" s="12">
        <v>30</v>
      </c>
      <c r="C11" s="10" t="s">
        <v>64</v>
      </c>
      <c r="D11" s="10" t="s">
        <v>141</v>
      </c>
      <c r="E11" s="10" t="s">
        <v>9</v>
      </c>
      <c r="F11" s="2">
        <v>31</v>
      </c>
      <c r="G11" s="2">
        <v>33</v>
      </c>
      <c r="H11" s="39">
        <v>28</v>
      </c>
      <c r="I11" s="2">
        <v>32</v>
      </c>
      <c r="J11" s="39">
        <v>31</v>
      </c>
      <c r="K11" s="2">
        <v>33</v>
      </c>
      <c r="L11" s="2">
        <f t="shared" si="4"/>
        <v>36</v>
      </c>
      <c r="M11" s="2">
        <v>-28</v>
      </c>
      <c r="N11" s="2">
        <v>-31</v>
      </c>
      <c r="O11" s="29">
        <f t="shared" si="0"/>
        <v>165</v>
      </c>
      <c r="P11" s="29">
        <v>7</v>
      </c>
      <c r="Q11" s="30">
        <f t="shared" si="1"/>
        <v>28</v>
      </c>
      <c r="R11" s="1">
        <f t="shared" si="2"/>
        <v>31</v>
      </c>
      <c r="S11" s="1">
        <f t="shared" si="3"/>
        <v>7</v>
      </c>
    </row>
    <row r="12" spans="1:19" ht="15">
      <c r="A12" s="29">
        <v>9</v>
      </c>
      <c r="B12" s="12">
        <v>32</v>
      </c>
      <c r="C12" s="10" t="s">
        <v>139</v>
      </c>
      <c r="D12" s="10" t="s">
        <v>140</v>
      </c>
      <c r="E12" s="10" t="s">
        <v>9</v>
      </c>
      <c r="F12" s="2">
        <v>33</v>
      </c>
      <c r="G12" s="2">
        <v>32</v>
      </c>
      <c r="H12" s="39">
        <v>29</v>
      </c>
      <c r="I12" s="2">
        <v>30</v>
      </c>
      <c r="J12" s="39">
        <v>29</v>
      </c>
      <c r="K12" s="2">
        <v>32</v>
      </c>
      <c r="L12" s="2">
        <f t="shared" si="4"/>
        <v>35</v>
      </c>
      <c r="M12" s="2">
        <v>-29</v>
      </c>
      <c r="N12" s="2">
        <v>-29</v>
      </c>
      <c r="O12" s="29">
        <f t="shared" si="0"/>
        <v>162</v>
      </c>
      <c r="P12" s="29">
        <v>8</v>
      </c>
      <c r="Q12" s="30">
        <f t="shared" si="1"/>
        <v>29</v>
      </c>
      <c r="R12" s="1">
        <f t="shared" si="2"/>
        <v>29</v>
      </c>
      <c r="S12" s="1">
        <f t="shared" si="3"/>
        <v>7</v>
      </c>
    </row>
    <row r="13" spans="1:19" ht="15">
      <c r="A13" s="29">
        <v>10</v>
      </c>
      <c r="B13" s="12">
        <v>27</v>
      </c>
      <c r="C13" s="10" t="s">
        <v>7</v>
      </c>
      <c r="D13" s="10" t="s">
        <v>55</v>
      </c>
      <c r="E13" s="10" t="s">
        <v>37</v>
      </c>
      <c r="F13" s="2">
        <v>29</v>
      </c>
      <c r="G13" s="2" t="s">
        <v>172</v>
      </c>
      <c r="H13" s="2">
        <v>33</v>
      </c>
      <c r="I13" s="2">
        <v>33</v>
      </c>
      <c r="J13" s="2">
        <v>34</v>
      </c>
      <c r="K13" s="2">
        <v>31</v>
      </c>
      <c r="L13" s="2">
        <f t="shared" si="4"/>
      </c>
      <c r="M13" s="2"/>
      <c r="N13" s="2"/>
      <c r="O13" s="29">
        <f t="shared" si="0"/>
        <v>160</v>
      </c>
      <c r="P13" s="29"/>
      <c r="Q13" s="30">
        <f t="shared" si="1"/>
        <v>29</v>
      </c>
      <c r="R13" s="1">
        <f t="shared" si="2"/>
        <v>31</v>
      </c>
      <c r="S13" s="1">
        <f t="shared" si="3"/>
        <v>5</v>
      </c>
    </row>
    <row r="14" spans="1:19" ht="15">
      <c r="A14" s="29">
        <v>11</v>
      </c>
      <c r="B14" s="12">
        <v>35</v>
      </c>
      <c r="C14" s="10" t="s">
        <v>143</v>
      </c>
      <c r="D14" s="10" t="s">
        <v>144</v>
      </c>
      <c r="E14" s="10" t="s">
        <v>5</v>
      </c>
      <c r="F14" s="2">
        <v>35</v>
      </c>
      <c r="G14" s="2">
        <v>31</v>
      </c>
      <c r="H14" s="2" t="s">
        <v>172</v>
      </c>
      <c r="I14" s="2">
        <v>35</v>
      </c>
      <c r="J14" s="2">
        <v>35</v>
      </c>
      <c r="K14" s="2" t="s">
        <v>172</v>
      </c>
      <c r="L14" s="2">
        <f t="shared" si="4"/>
      </c>
      <c r="M14" s="2"/>
      <c r="N14" s="2"/>
      <c r="O14" s="29">
        <f t="shared" si="0"/>
        <v>136</v>
      </c>
      <c r="P14" s="29"/>
      <c r="Q14" s="30">
        <f t="shared" si="1"/>
        <v>31</v>
      </c>
      <c r="R14" s="1">
        <f t="shared" si="2"/>
        <v>35</v>
      </c>
      <c r="S14" s="1">
        <f t="shared" si="3"/>
        <v>4</v>
      </c>
    </row>
    <row r="15" spans="1:19" ht="15">
      <c r="A15" s="29">
        <v>12</v>
      </c>
      <c r="B15" s="12">
        <v>31</v>
      </c>
      <c r="C15" s="10" t="s">
        <v>75</v>
      </c>
      <c r="D15" s="10" t="s">
        <v>76</v>
      </c>
      <c r="E15" s="10" t="s">
        <v>37</v>
      </c>
      <c r="F15" s="2" t="s">
        <v>172</v>
      </c>
      <c r="G15" s="2">
        <v>27</v>
      </c>
      <c r="H15" s="2">
        <v>36</v>
      </c>
      <c r="I15" s="2" t="s">
        <v>172</v>
      </c>
      <c r="J15" s="2" t="s">
        <v>172</v>
      </c>
      <c r="K15" s="2">
        <v>28</v>
      </c>
      <c r="L15" s="2">
        <f t="shared" si="4"/>
        <v>38</v>
      </c>
      <c r="M15" s="2"/>
      <c r="N15" s="2"/>
      <c r="O15" s="29">
        <f t="shared" si="0"/>
        <v>129</v>
      </c>
      <c r="P15" s="29">
        <v>5</v>
      </c>
      <c r="Q15" s="30">
        <f t="shared" si="1"/>
        <v>27</v>
      </c>
      <c r="R15" s="1">
        <f t="shared" si="2"/>
        <v>28</v>
      </c>
      <c r="S15" s="1">
        <f t="shared" si="3"/>
        <v>4</v>
      </c>
    </row>
    <row r="16" spans="1:19" ht="15">
      <c r="A16" s="29">
        <v>13</v>
      </c>
      <c r="B16" s="12">
        <v>59</v>
      </c>
      <c r="C16" s="10" t="s">
        <v>7</v>
      </c>
      <c r="D16" s="10" t="s">
        <v>108</v>
      </c>
      <c r="E16" s="11" t="s">
        <v>5</v>
      </c>
      <c r="F16" s="2" t="s">
        <v>172</v>
      </c>
      <c r="G16" s="2" t="s">
        <v>172</v>
      </c>
      <c r="H16" s="2">
        <v>30</v>
      </c>
      <c r="I16" s="2">
        <v>31</v>
      </c>
      <c r="J16" s="2">
        <v>30</v>
      </c>
      <c r="K16" s="2" t="s">
        <v>172</v>
      </c>
      <c r="L16" s="2">
        <f t="shared" si="4"/>
        <v>34</v>
      </c>
      <c r="M16" s="2"/>
      <c r="N16" s="2"/>
      <c r="O16" s="29">
        <f t="shared" si="0"/>
        <v>125</v>
      </c>
      <c r="P16" s="29">
        <v>9</v>
      </c>
      <c r="Q16" s="30">
        <f t="shared" si="1"/>
        <v>30</v>
      </c>
      <c r="R16" s="1">
        <f t="shared" si="2"/>
        <v>30</v>
      </c>
      <c r="S16" s="1">
        <f t="shared" si="3"/>
        <v>4</v>
      </c>
    </row>
    <row r="17" spans="1:19" ht="15">
      <c r="A17" s="29">
        <v>14</v>
      </c>
      <c r="B17" s="12">
        <v>40</v>
      </c>
      <c r="C17" s="10" t="s">
        <v>50</v>
      </c>
      <c r="D17" s="10" t="s">
        <v>4</v>
      </c>
      <c r="E17" s="10" t="s">
        <v>37</v>
      </c>
      <c r="F17" s="2" t="s">
        <v>172</v>
      </c>
      <c r="G17" s="2">
        <v>29</v>
      </c>
      <c r="H17" s="2">
        <v>31</v>
      </c>
      <c r="I17" s="2" t="s">
        <v>172</v>
      </c>
      <c r="J17" s="2" t="s">
        <v>172</v>
      </c>
      <c r="K17" s="2">
        <v>26</v>
      </c>
      <c r="L17" s="2">
        <f t="shared" si="4"/>
        <v>33</v>
      </c>
      <c r="M17" s="2"/>
      <c r="N17" s="2"/>
      <c r="O17" s="29">
        <f t="shared" si="0"/>
        <v>119</v>
      </c>
      <c r="P17" s="29">
        <v>10</v>
      </c>
      <c r="Q17" s="30">
        <f t="shared" si="1"/>
        <v>26</v>
      </c>
      <c r="R17" s="1">
        <f t="shared" si="2"/>
        <v>29</v>
      </c>
      <c r="S17" s="1">
        <f t="shared" si="3"/>
        <v>4</v>
      </c>
    </row>
    <row r="18" spans="1:19" ht="15">
      <c r="A18" s="29">
        <v>15</v>
      </c>
      <c r="B18" s="12">
        <v>36</v>
      </c>
      <c r="C18" s="10" t="s">
        <v>49</v>
      </c>
      <c r="D18" s="10" t="s">
        <v>21</v>
      </c>
      <c r="E18" s="10" t="s">
        <v>5</v>
      </c>
      <c r="F18" s="2">
        <v>30</v>
      </c>
      <c r="G18" s="2" t="s">
        <v>172</v>
      </c>
      <c r="H18" s="2" t="s">
        <v>172</v>
      </c>
      <c r="I18" s="2">
        <v>29</v>
      </c>
      <c r="J18" s="2">
        <v>26</v>
      </c>
      <c r="K18" s="2" t="s">
        <v>172</v>
      </c>
      <c r="L18" s="2">
        <f t="shared" si="4"/>
        <v>32</v>
      </c>
      <c r="M18" s="2"/>
      <c r="N18" s="2"/>
      <c r="O18" s="29">
        <f t="shared" si="0"/>
        <v>117</v>
      </c>
      <c r="P18" s="29">
        <v>11</v>
      </c>
      <c r="Q18" s="30">
        <f t="shared" si="1"/>
        <v>26</v>
      </c>
      <c r="R18" s="1">
        <f t="shared" si="2"/>
        <v>29</v>
      </c>
      <c r="S18" s="1">
        <f t="shared" si="3"/>
        <v>4</v>
      </c>
    </row>
    <row r="19" spans="1:19" ht="15">
      <c r="A19" s="29">
        <v>16</v>
      </c>
      <c r="B19" s="12">
        <v>34</v>
      </c>
      <c r="C19" s="1" t="s">
        <v>11</v>
      </c>
      <c r="D19" s="1" t="s">
        <v>94</v>
      </c>
      <c r="E19" s="1" t="s">
        <v>37</v>
      </c>
      <c r="F19" s="2">
        <v>32</v>
      </c>
      <c r="G19" s="2" t="s">
        <v>172</v>
      </c>
      <c r="H19" s="2">
        <v>27</v>
      </c>
      <c r="I19" s="2" t="s">
        <v>172</v>
      </c>
      <c r="J19" s="2">
        <v>28</v>
      </c>
      <c r="K19" s="2">
        <v>27</v>
      </c>
      <c r="L19" s="2">
        <f t="shared" si="4"/>
      </c>
      <c r="M19" s="2"/>
      <c r="N19" s="2"/>
      <c r="O19" s="29">
        <f t="shared" si="0"/>
        <v>114</v>
      </c>
      <c r="P19" s="29"/>
      <c r="Q19" s="30">
        <f t="shared" si="1"/>
        <v>27</v>
      </c>
      <c r="R19" s="1">
        <f t="shared" si="2"/>
        <v>27</v>
      </c>
      <c r="S19" s="1">
        <f t="shared" si="3"/>
        <v>4</v>
      </c>
    </row>
    <row r="20" spans="1:17" ht="15">
      <c r="A20" s="29"/>
      <c r="B20" s="12"/>
      <c r="G20" s="2"/>
      <c r="H20" s="2"/>
      <c r="I20" s="2"/>
      <c r="J20" s="2"/>
      <c r="K20" s="2"/>
      <c r="L20" s="2"/>
      <c r="M20" s="2"/>
      <c r="N20" s="2"/>
      <c r="O20" s="29"/>
      <c r="P20" s="29"/>
      <c r="Q20" s="30"/>
    </row>
    <row r="21" spans="1:19" ht="15">
      <c r="A21" s="29"/>
      <c r="B21" s="12">
        <v>58</v>
      </c>
      <c r="C21" s="10" t="s">
        <v>63</v>
      </c>
      <c r="D21" s="10" t="s">
        <v>51</v>
      </c>
      <c r="E21" s="10" t="s">
        <v>41</v>
      </c>
      <c r="F21" s="2">
        <v>38</v>
      </c>
      <c r="G21" s="2">
        <v>35</v>
      </c>
      <c r="H21" s="2" t="s">
        <v>172</v>
      </c>
      <c r="I21" s="2" t="s">
        <v>172</v>
      </c>
      <c r="J21" s="2" t="s">
        <v>172</v>
      </c>
      <c r="K21" s="2">
        <v>39</v>
      </c>
      <c r="L21" s="2">
        <f aca="true" t="shared" si="5" ref="L21:L26">IF(P21&gt;1,43-P21,"")</f>
      </c>
      <c r="M21" s="2"/>
      <c r="N21" s="2"/>
      <c r="O21" s="29">
        <f>SUM(F21:N21)</f>
        <v>112</v>
      </c>
      <c r="P21" s="29"/>
      <c r="Q21" s="30">
        <f>MIN(F21:L21)</f>
        <v>35</v>
      </c>
      <c r="R21" s="1">
        <f>SMALL(F21:L21,2)</f>
        <v>38</v>
      </c>
      <c r="S21" s="1">
        <f>COUNT(F21:L21)</f>
        <v>3</v>
      </c>
    </row>
    <row r="22" spans="1:19" ht="15">
      <c r="A22" s="29"/>
      <c r="B22" s="12">
        <v>29</v>
      </c>
      <c r="C22" s="10" t="s">
        <v>11</v>
      </c>
      <c r="D22" s="10" t="s">
        <v>128</v>
      </c>
      <c r="E22" s="10" t="s">
        <v>34</v>
      </c>
      <c r="F22" s="2">
        <v>36</v>
      </c>
      <c r="G22" s="2">
        <v>36</v>
      </c>
      <c r="H22" s="2">
        <v>32</v>
      </c>
      <c r="I22" s="2" t="s">
        <v>172</v>
      </c>
      <c r="J22" s="2" t="s">
        <v>172</v>
      </c>
      <c r="K22" s="2" t="s">
        <v>172</v>
      </c>
      <c r="L22" s="2">
        <f t="shared" si="5"/>
      </c>
      <c r="M22" s="2"/>
      <c r="N22" s="2"/>
      <c r="O22" s="29">
        <f>SUM(F22:N22)</f>
        <v>104</v>
      </c>
      <c r="P22" s="29"/>
      <c r="Q22" s="30">
        <f>MIN(F22:L22)</f>
        <v>32</v>
      </c>
      <c r="R22" s="1">
        <f>SMALL(F22:L22,2)</f>
        <v>36</v>
      </c>
      <c r="S22" s="1">
        <f>COUNT(F22:L22)</f>
        <v>3</v>
      </c>
    </row>
    <row r="23" spans="1:19" ht="15">
      <c r="A23" s="29"/>
      <c r="B23" s="12">
        <v>74</v>
      </c>
      <c r="C23" s="10" t="s">
        <v>48</v>
      </c>
      <c r="D23" s="10" t="s">
        <v>210</v>
      </c>
      <c r="E23" s="10" t="s">
        <v>211</v>
      </c>
      <c r="F23" s="2" t="s">
        <v>172</v>
      </c>
      <c r="G23" s="2" t="s">
        <v>172</v>
      </c>
      <c r="H23" s="2" t="s">
        <v>172</v>
      </c>
      <c r="I23" s="2" t="s">
        <v>172</v>
      </c>
      <c r="J23" s="2" t="s">
        <v>172</v>
      </c>
      <c r="K23" s="2">
        <v>30</v>
      </c>
      <c r="L23" s="2">
        <f t="shared" si="5"/>
      </c>
      <c r="M23" s="2"/>
      <c r="N23" s="2"/>
      <c r="O23" s="29">
        <f>SUM(F23:N23)</f>
        <v>30</v>
      </c>
      <c r="P23" s="29"/>
      <c r="Q23" s="30">
        <f>MIN(F23:L23)</f>
        <v>30</v>
      </c>
      <c r="R23" s="1" t="e">
        <f>SMALL(F23:L23,2)</f>
        <v>#NUM!</v>
      </c>
      <c r="S23" s="1">
        <f>COUNT(F23:L23)</f>
        <v>1</v>
      </c>
    </row>
    <row r="24" spans="1:19" ht="15">
      <c r="A24" s="29"/>
      <c r="B24" s="12">
        <v>81</v>
      </c>
      <c r="C24" s="10" t="s">
        <v>138</v>
      </c>
      <c r="D24" s="10" t="s">
        <v>252</v>
      </c>
      <c r="E24" s="10" t="s">
        <v>5</v>
      </c>
      <c r="F24" s="2" t="s">
        <v>172</v>
      </c>
      <c r="G24" s="2" t="s">
        <v>172</v>
      </c>
      <c r="H24" s="2" t="s">
        <v>172</v>
      </c>
      <c r="I24" s="2" t="s">
        <v>172</v>
      </c>
      <c r="J24" s="2">
        <v>27</v>
      </c>
      <c r="K24" s="2" t="s">
        <v>172</v>
      </c>
      <c r="L24" s="2">
        <f t="shared" si="5"/>
      </c>
      <c r="M24" s="2"/>
      <c r="N24" s="2"/>
      <c r="O24" s="29">
        <f>SUM(F24:N24)</f>
        <v>27</v>
      </c>
      <c r="P24" s="29"/>
      <c r="Q24" s="30">
        <f>MIN(F24:L24)</f>
        <v>27</v>
      </c>
      <c r="R24" s="1" t="e">
        <f>SMALL(F24:L24,2)</f>
        <v>#NUM!</v>
      </c>
      <c r="S24" s="1">
        <f>COUNT(F24:L24)</f>
        <v>1</v>
      </c>
    </row>
    <row r="25" spans="1:19" ht="15">
      <c r="A25" s="29"/>
      <c r="B25" s="12">
        <v>77</v>
      </c>
      <c r="C25" s="10" t="s">
        <v>138</v>
      </c>
      <c r="D25" s="10" t="s">
        <v>212</v>
      </c>
      <c r="E25" s="11" t="s">
        <v>5</v>
      </c>
      <c r="F25" s="2" t="s">
        <v>172</v>
      </c>
      <c r="G25" s="2" t="s">
        <v>172</v>
      </c>
      <c r="H25" s="2" t="s">
        <v>172</v>
      </c>
      <c r="I25" s="2" t="s">
        <v>172</v>
      </c>
      <c r="J25" s="2">
        <v>25</v>
      </c>
      <c r="K25" s="2" t="s">
        <v>172</v>
      </c>
      <c r="L25" s="2">
        <f t="shared" si="5"/>
      </c>
      <c r="M25" s="2"/>
      <c r="N25" s="2"/>
      <c r="O25" s="29">
        <f>SUM(F25:N25)</f>
        <v>25</v>
      </c>
      <c r="P25" s="29"/>
      <c r="Q25" s="30">
        <f>MIN(F25:L25)</f>
        <v>25</v>
      </c>
      <c r="R25" s="1" t="e">
        <f>SMALL(F25:L25,2)</f>
        <v>#NUM!</v>
      </c>
      <c r="S25" s="1">
        <f>COUNT(F25:L25)</f>
        <v>1</v>
      </c>
    </row>
    <row r="26" spans="6:17" ht="15">
      <c r="F26" s="2">
        <f>IF(P26&gt;1,41-P26,"")</f>
      </c>
      <c r="G26" s="2" t="s">
        <v>172</v>
      </c>
      <c r="H26" s="2" t="s">
        <v>172</v>
      </c>
      <c r="I26" s="2" t="s">
        <v>172</v>
      </c>
      <c r="J26" s="2" t="s">
        <v>172</v>
      </c>
      <c r="K26" s="2" t="s">
        <v>172</v>
      </c>
      <c r="L26" s="2">
        <f t="shared" si="5"/>
      </c>
      <c r="M26" s="2"/>
      <c r="N26" s="2"/>
      <c r="O26" s="29"/>
      <c r="P26" s="29"/>
      <c r="Q26" s="30"/>
    </row>
    <row r="27" spans="7:17" ht="15">
      <c r="G27" s="2"/>
      <c r="H27" s="2"/>
      <c r="I27" s="2"/>
      <c r="J27" s="2"/>
      <c r="K27" s="2"/>
      <c r="L27" s="2"/>
      <c r="M27" s="2"/>
      <c r="N27" s="2"/>
      <c r="O27" s="29"/>
      <c r="P27" s="29"/>
      <c r="Q27" s="30"/>
    </row>
    <row r="28" spans="6:12" ht="15">
      <c r="F28" s="31">
        <f aca="true" t="shared" si="6" ref="F28:L28">COUNTIF(F4:F26,"&gt;0")</f>
        <v>13</v>
      </c>
      <c r="G28" s="31">
        <f t="shared" si="6"/>
        <v>14</v>
      </c>
      <c r="H28" s="31">
        <f t="shared" si="6"/>
        <v>14</v>
      </c>
      <c r="I28" s="31">
        <f t="shared" si="6"/>
        <v>13</v>
      </c>
      <c r="J28" s="31">
        <f t="shared" si="6"/>
        <v>16</v>
      </c>
      <c r="K28" s="31">
        <f t="shared" si="6"/>
        <v>15</v>
      </c>
      <c r="L28" s="31">
        <f t="shared" si="6"/>
        <v>13</v>
      </c>
    </row>
    <row r="29" ht="15">
      <c r="F29" s="32"/>
    </row>
    <row r="30" spans="3:7" ht="15">
      <c r="C30" s="1" t="s">
        <v>173</v>
      </c>
      <c r="G30" s="2"/>
    </row>
    <row r="31" spans="3:7" ht="15">
      <c r="C31" s="1" t="s">
        <v>174</v>
      </c>
      <c r="G31" s="2"/>
    </row>
    <row r="32" ht="15">
      <c r="C32" s="1" t="s">
        <v>175</v>
      </c>
    </row>
    <row r="33" ht="15">
      <c r="C33" s="1" t="s">
        <v>176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1" customWidth="1"/>
    <col min="4" max="4" width="18.57421875" style="1" customWidth="1"/>
    <col min="5" max="5" width="17.28125" style="1" customWidth="1"/>
    <col min="6" max="6" width="12.57421875" style="2" customWidth="1"/>
    <col min="7" max="7" width="9.140625" style="1" customWidth="1"/>
    <col min="8" max="8" width="11.140625" style="1" bestFit="1" customWidth="1"/>
    <col min="9" max="11" width="9.140625" style="1" customWidth="1"/>
    <col min="12" max="12" width="10.140625" style="1" bestFit="1" customWidth="1"/>
    <col min="13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38" t="s">
        <v>202</v>
      </c>
      <c r="C1" s="38"/>
      <c r="D1" s="38"/>
      <c r="E1" s="38"/>
      <c r="F1" s="16" t="str">
        <f>Cadetti!E1</f>
        <v>Uppdaterad 2012-09-01</v>
      </c>
    </row>
    <row r="2" spans="1:16" ht="15">
      <c r="A2" s="24" t="s">
        <v>185</v>
      </c>
      <c r="B2" s="24" t="s">
        <v>0</v>
      </c>
      <c r="C2" s="25" t="s">
        <v>1</v>
      </c>
      <c r="D2" s="25" t="s">
        <v>2</v>
      </c>
      <c r="E2" s="25" t="s">
        <v>3</v>
      </c>
      <c r="F2" s="27" t="s">
        <v>177</v>
      </c>
      <c r="G2" s="27" t="s">
        <v>167</v>
      </c>
      <c r="H2" s="27" t="s">
        <v>168</v>
      </c>
      <c r="I2" s="27" t="s">
        <v>169</v>
      </c>
      <c r="J2" s="27" t="s">
        <v>178</v>
      </c>
      <c r="K2" s="27" t="s">
        <v>207</v>
      </c>
      <c r="L2" s="27" t="s">
        <v>208</v>
      </c>
      <c r="M2" s="27" t="s">
        <v>170</v>
      </c>
      <c r="N2" s="27" t="s">
        <v>170</v>
      </c>
      <c r="O2" s="27" t="s">
        <v>171</v>
      </c>
      <c r="P2" s="27"/>
    </row>
    <row r="3" spans="1:16" ht="15">
      <c r="A3" s="24"/>
      <c r="B3" s="24">
        <v>2012</v>
      </c>
      <c r="C3" s="26"/>
      <c r="D3" s="26"/>
      <c r="E3" s="26"/>
      <c r="F3" s="28">
        <v>41062</v>
      </c>
      <c r="G3" s="28">
        <v>41090</v>
      </c>
      <c r="H3" s="28">
        <v>41117</v>
      </c>
      <c r="I3" s="28">
        <v>41132</v>
      </c>
      <c r="J3" s="28">
        <v>41133</v>
      </c>
      <c r="K3" s="28">
        <v>41139</v>
      </c>
      <c r="L3" s="28">
        <v>41153</v>
      </c>
      <c r="M3" s="28"/>
      <c r="N3" s="28"/>
      <c r="O3" s="27"/>
      <c r="P3" s="27"/>
    </row>
    <row r="4" spans="1:19" ht="15">
      <c r="A4" s="29">
        <v>1</v>
      </c>
      <c r="B4" s="12"/>
      <c r="C4" s="10"/>
      <c r="D4" s="10"/>
      <c r="E4" s="11"/>
      <c r="F4" s="2">
        <f>IF(P4&gt;1,41-P4,"")</f>
      </c>
      <c r="G4" s="2"/>
      <c r="H4" s="2"/>
      <c r="I4" s="2"/>
      <c r="J4" s="2"/>
      <c r="K4" s="2"/>
      <c r="L4" s="2"/>
      <c r="M4" s="2"/>
      <c r="N4" s="2"/>
      <c r="O4" s="29">
        <f>SUM(F4:N4)</f>
        <v>0</v>
      </c>
      <c r="P4" s="29"/>
      <c r="Q4" s="30">
        <f>MIN(F4:L4)</f>
        <v>0</v>
      </c>
      <c r="R4" s="1" t="e">
        <f>SMALL(F4:L4,2)</f>
        <v>#NUM!</v>
      </c>
      <c r="S4" s="1">
        <f>COUNT(F4:L4)</f>
        <v>0</v>
      </c>
    </row>
    <row r="5" spans="1:19" ht="15">
      <c r="A5" s="29">
        <v>2</v>
      </c>
      <c r="B5" s="12"/>
      <c r="F5" s="2">
        <f>IF(P5&gt;1,41-P5,"")</f>
      </c>
      <c r="G5" s="2"/>
      <c r="H5" s="2"/>
      <c r="I5" s="2"/>
      <c r="J5" s="2"/>
      <c r="K5" s="2"/>
      <c r="L5" s="2"/>
      <c r="M5" s="2"/>
      <c r="N5" s="2"/>
      <c r="O5" s="29">
        <f>SUM(F5:N5)</f>
        <v>0</v>
      </c>
      <c r="P5" s="29"/>
      <c r="Q5" s="30">
        <f>MIN(F5:L5)</f>
        <v>0</v>
      </c>
      <c r="R5" s="1" t="e">
        <f>SMALL(F5:L5,2)</f>
        <v>#NUM!</v>
      </c>
      <c r="S5" s="1">
        <f>COUNT(F5:L5)</f>
        <v>0</v>
      </c>
    </row>
    <row r="6" spans="1:19" ht="15">
      <c r="A6" s="29">
        <v>3</v>
      </c>
      <c r="B6" s="12"/>
      <c r="C6" s="10"/>
      <c r="D6" s="10"/>
      <c r="E6" s="11"/>
      <c r="F6" s="2">
        <f>IF(P6&gt;1,41-P6,"")</f>
      </c>
      <c r="G6" s="2"/>
      <c r="H6" s="2"/>
      <c r="I6" s="2"/>
      <c r="J6" s="2"/>
      <c r="K6" s="2"/>
      <c r="L6" s="2"/>
      <c r="M6" s="2"/>
      <c r="N6" s="2"/>
      <c r="O6" s="29">
        <f>SUM(F6:N6)</f>
        <v>0</v>
      </c>
      <c r="P6" s="29"/>
      <c r="Q6" s="30">
        <f>MIN(F6:L6)</f>
        <v>0</v>
      </c>
      <c r="R6" s="1" t="e">
        <f>SMALL(F6:L6,2)</f>
        <v>#NUM!</v>
      </c>
      <c r="S6" s="1">
        <f>COUNT(F6:L6)</f>
        <v>0</v>
      </c>
    </row>
    <row r="7" spans="1:19" ht="15">
      <c r="A7" s="29">
        <v>4</v>
      </c>
      <c r="B7" s="12"/>
      <c r="C7" s="10"/>
      <c r="D7" s="10"/>
      <c r="E7" s="11"/>
      <c r="F7" s="2">
        <f>IF(P7&gt;1,41-P7,"")</f>
      </c>
      <c r="G7" s="2"/>
      <c r="H7" s="2"/>
      <c r="I7" s="2"/>
      <c r="J7" s="2"/>
      <c r="K7" s="2"/>
      <c r="L7" s="2"/>
      <c r="M7" s="2"/>
      <c r="N7" s="2"/>
      <c r="O7" s="29">
        <f>SUM(F7:N7)</f>
        <v>0</v>
      </c>
      <c r="P7" s="29"/>
      <c r="Q7" s="30">
        <f>MIN(F7:L7)</f>
        <v>0</v>
      </c>
      <c r="R7" s="1" t="e">
        <f>SMALL(F7:L7,2)</f>
        <v>#NUM!</v>
      </c>
      <c r="S7" s="1">
        <f>COUNT(F7:L7)</f>
        <v>0</v>
      </c>
    </row>
    <row r="8" spans="1:17" ht="15">
      <c r="A8" s="29"/>
      <c r="G8" s="2"/>
      <c r="H8" s="2"/>
      <c r="I8" s="2"/>
      <c r="J8" s="2"/>
      <c r="K8" s="2"/>
      <c r="L8" s="2"/>
      <c r="M8" s="2"/>
      <c r="N8" s="2"/>
      <c r="O8" s="29"/>
      <c r="P8" s="29"/>
      <c r="Q8" s="30"/>
    </row>
    <row r="9" spans="1:12" ht="15">
      <c r="A9" s="29"/>
      <c r="F9" s="31">
        <f aca="true" t="shared" si="0" ref="F9:L9">COUNTIF(F4:F7,"&gt;0")</f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</row>
    <row r="10" ht="15">
      <c r="A10" s="29"/>
    </row>
    <row r="11" ht="15">
      <c r="A11" s="29"/>
    </row>
    <row r="12" spans="1:3" ht="15">
      <c r="A12" s="29"/>
      <c r="C12" s="1" t="s">
        <v>173</v>
      </c>
    </row>
    <row r="13" spans="1:3" ht="15">
      <c r="A13" s="29"/>
      <c r="C13" s="1" t="s">
        <v>174</v>
      </c>
    </row>
    <row r="14" spans="1:3" ht="15">
      <c r="A14" s="29"/>
      <c r="C14" s="1" t="s">
        <v>175</v>
      </c>
    </row>
    <row r="15" spans="1:3" ht="15">
      <c r="A15" s="29"/>
      <c r="C15" s="1" t="s">
        <v>176</v>
      </c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29"/>
    </row>
    <row r="24" ht="15">
      <c r="A24" s="29"/>
    </row>
    <row r="25" ht="15">
      <c r="A25" s="29"/>
    </row>
    <row r="26" ht="15">
      <c r="A26" s="29"/>
    </row>
    <row r="27" ht="15">
      <c r="A27" s="29"/>
    </row>
    <row r="28" ht="15">
      <c r="A28" s="29"/>
    </row>
    <row r="29" ht="15">
      <c r="A29" s="29"/>
    </row>
    <row r="30" ht="15">
      <c r="A30" s="29"/>
    </row>
    <row r="31" ht="15">
      <c r="A31" s="29"/>
    </row>
    <row r="32" ht="15">
      <c r="A32" s="29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 outlineLevelCol="1"/>
  <cols>
    <col min="1" max="1" width="9.140625" style="1" customWidth="1"/>
    <col min="2" max="2" width="9.57421875" style="1" customWidth="1"/>
    <col min="3" max="3" width="14.57421875" style="1" customWidth="1"/>
    <col min="4" max="4" width="18.57421875" style="1" customWidth="1"/>
    <col min="5" max="5" width="17.28125" style="1" customWidth="1"/>
    <col min="6" max="6" width="12.57421875" style="2" customWidth="1"/>
    <col min="7" max="7" width="9.140625" style="1" customWidth="1"/>
    <col min="8" max="8" width="11.140625" style="1" bestFit="1" customWidth="1"/>
    <col min="9" max="11" width="9.140625" style="1" customWidth="1"/>
    <col min="12" max="12" width="10.140625" style="1" bestFit="1" customWidth="1"/>
    <col min="13" max="15" width="9.140625" style="1" customWidth="1"/>
    <col min="16" max="19" width="9.140625" style="1" hidden="1" customWidth="1" outlineLevel="1"/>
    <col min="20" max="20" width="9.140625" style="1" customWidth="1" collapsed="1"/>
    <col min="21" max="16384" width="9.140625" style="1" customWidth="1"/>
  </cols>
  <sheetData>
    <row r="1" spans="2:6" ht="15">
      <c r="B1" s="38" t="s">
        <v>201</v>
      </c>
      <c r="C1" s="38"/>
      <c r="D1" s="38"/>
      <c r="E1" s="38"/>
      <c r="F1" s="16" t="str">
        <f>Cadetti!E1</f>
        <v>Uppdaterad 2012-09-01</v>
      </c>
    </row>
    <row r="2" spans="1:16" ht="15">
      <c r="A2" s="24" t="s">
        <v>185</v>
      </c>
      <c r="B2" s="24" t="s">
        <v>0</v>
      </c>
      <c r="C2" s="25" t="s">
        <v>1</v>
      </c>
      <c r="D2" s="25" t="s">
        <v>2</v>
      </c>
      <c r="E2" s="25" t="s">
        <v>3</v>
      </c>
      <c r="F2" s="27" t="s">
        <v>177</v>
      </c>
      <c r="G2" s="27" t="s">
        <v>167</v>
      </c>
      <c r="H2" s="27" t="s">
        <v>168</v>
      </c>
      <c r="I2" s="27" t="s">
        <v>169</v>
      </c>
      <c r="J2" s="27" t="s">
        <v>178</v>
      </c>
      <c r="K2" s="27" t="s">
        <v>207</v>
      </c>
      <c r="L2" s="27" t="s">
        <v>208</v>
      </c>
      <c r="M2" s="27" t="s">
        <v>170</v>
      </c>
      <c r="N2" s="27" t="s">
        <v>170</v>
      </c>
      <c r="O2" s="27" t="s">
        <v>171</v>
      </c>
      <c r="P2" s="27"/>
    </row>
    <row r="3" spans="1:16" ht="15">
      <c r="A3" s="24"/>
      <c r="B3" s="24">
        <v>2012</v>
      </c>
      <c r="C3" s="26"/>
      <c r="D3" s="26"/>
      <c r="E3" s="26"/>
      <c r="F3" s="28">
        <v>41062</v>
      </c>
      <c r="G3" s="28">
        <v>41090</v>
      </c>
      <c r="H3" s="28">
        <v>41117</v>
      </c>
      <c r="I3" s="28">
        <v>41132</v>
      </c>
      <c r="J3" s="28">
        <v>41133</v>
      </c>
      <c r="K3" s="28">
        <v>41139</v>
      </c>
      <c r="L3" s="28">
        <v>41153</v>
      </c>
      <c r="M3" s="28"/>
      <c r="N3" s="28"/>
      <c r="O3" s="27"/>
      <c r="P3" s="27"/>
    </row>
    <row r="4" spans="1:19" ht="15">
      <c r="A4" s="29">
        <v>1</v>
      </c>
      <c r="B4" s="12">
        <v>29</v>
      </c>
      <c r="C4" s="10" t="s">
        <v>16</v>
      </c>
      <c r="D4" s="10" t="s">
        <v>17</v>
      </c>
      <c r="E4" s="11" t="s">
        <v>18</v>
      </c>
      <c r="F4" s="2">
        <v>41</v>
      </c>
      <c r="G4" s="2">
        <v>41</v>
      </c>
      <c r="H4" s="2">
        <v>41</v>
      </c>
      <c r="I4" s="2">
        <v>41</v>
      </c>
      <c r="J4" s="2">
        <v>41</v>
      </c>
      <c r="K4" s="39">
        <v>36</v>
      </c>
      <c r="L4" s="39">
        <f aca="true" t="shared" si="0" ref="L4:L11">IF(P4&gt;1,43-P4,"")</f>
        <v>39</v>
      </c>
      <c r="M4" s="2">
        <v>-36</v>
      </c>
      <c r="N4" s="2">
        <v>-39</v>
      </c>
      <c r="O4" s="29">
        <f aca="true" t="shared" si="1" ref="O4:O11">SUM(F4:N4)</f>
        <v>205</v>
      </c>
      <c r="P4" s="29">
        <v>4</v>
      </c>
      <c r="Q4" s="30">
        <f aca="true" t="shared" si="2" ref="Q4:Q11">MIN(F4:L4)</f>
        <v>36</v>
      </c>
      <c r="R4" s="1">
        <f aca="true" t="shared" si="3" ref="R4:R11">SMALL(F4:L4,2)</f>
        <v>39</v>
      </c>
      <c r="S4" s="1">
        <f aca="true" t="shared" si="4" ref="S4:S11">COUNT(F4:L4)</f>
        <v>7</v>
      </c>
    </row>
    <row r="5" spans="1:19" ht="15">
      <c r="A5" s="29">
        <v>2</v>
      </c>
      <c r="B5" s="12">
        <v>66</v>
      </c>
      <c r="C5" s="10" t="s">
        <v>26</v>
      </c>
      <c r="D5" s="10" t="s">
        <v>27</v>
      </c>
      <c r="E5" s="11" t="s">
        <v>41</v>
      </c>
      <c r="F5" s="2">
        <v>39</v>
      </c>
      <c r="G5" s="2">
        <v>39</v>
      </c>
      <c r="H5" s="39">
        <v>38</v>
      </c>
      <c r="I5" s="2">
        <v>39</v>
      </c>
      <c r="J5" s="39">
        <v>38</v>
      </c>
      <c r="K5" s="2">
        <v>39</v>
      </c>
      <c r="L5" s="2">
        <f t="shared" si="0"/>
        <v>40</v>
      </c>
      <c r="M5" s="2">
        <v>-38</v>
      </c>
      <c r="N5" s="2">
        <v>-38</v>
      </c>
      <c r="O5" s="29">
        <f t="shared" si="1"/>
        <v>196</v>
      </c>
      <c r="P5" s="29">
        <v>3</v>
      </c>
      <c r="Q5" s="30">
        <f t="shared" si="2"/>
        <v>38</v>
      </c>
      <c r="R5" s="1">
        <f t="shared" si="3"/>
        <v>38</v>
      </c>
      <c r="S5" s="1">
        <f t="shared" si="4"/>
        <v>7</v>
      </c>
    </row>
    <row r="6" spans="1:19" ht="15">
      <c r="A6" s="29">
        <v>3</v>
      </c>
      <c r="B6" s="12">
        <v>54</v>
      </c>
      <c r="C6" s="10" t="s">
        <v>28</v>
      </c>
      <c r="D6" s="10" t="s">
        <v>29</v>
      </c>
      <c r="E6" s="11" t="s">
        <v>41</v>
      </c>
      <c r="F6" s="39">
        <v>35</v>
      </c>
      <c r="G6" s="2">
        <v>36</v>
      </c>
      <c r="H6" s="2">
        <v>39</v>
      </c>
      <c r="I6" s="2">
        <v>37</v>
      </c>
      <c r="J6" s="2">
        <v>39</v>
      </c>
      <c r="K6" s="39">
        <v>35</v>
      </c>
      <c r="L6" s="2">
        <f t="shared" si="0"/>
        <v>37</v>
      </c>
      <c r="M6" s="2">
        <v>-35</v>
      </c>
      <c r="N6" s="2">
        <v>-35</v>
      </c>
      <c r="O6" s="29">
        <f t="shared" si="1"/>
        <v>188</v>
      </c>
      <c r="P6" s="29">
        <v>6</v>
      </c>
      <c r="Q6" s="30">
        <f t="shared" si="2"/>
        <v>35</v>
      </c>
      <c r="R6" s="1">
        <f t="shared" si="3"/>
        <v>35</v>
      </c>
      <c r="S6" s="1">
        <f t="shared" si="4"/>
        <v>7</v>
      </c>
    </row>
    <row r="7" spans="1:19" ht="15">
      <c r="A7" s="29">
        <v>4</v>
      </c>
      <c r="B7" s="12">
        <v>62</v>
      </c>
      <c r="C7" s="10" t="s">
        <v>109</v>
      </c>
      <c r="D7" s="10" t="s">
        <v>110</v>
      </c>
      <c r="E7" s="11" t="s">
        <v>52</v>
      </c>
      <c r="F7" s="2">
        <v>37</v>
      </c>
      <c r="G7" s="2">
        <v>38</v>
      </c>
      <c r="H7" s="2">
        <v>37</v>
      </c>
      <c r="I7" s="2">
        <v>38</v>
      </c>
      <c r="J7" s="39">
        <v>35</v>
      </c>
      <c r="K7" s="2">
        <v>38</v>
      </c>
      <c r="L7" s="39">
        <f t="shared" si="0"/>
        <v>35</v>
      </c>
      <c r="M7" s="2">
        <v>-35</v>
      </c>
      <c r="N7" s="2">
        <v>-35</v>
      </c>
      <c r="O7" s="29">
        <f t="shared" si="1"/>
        <v>188</v>
      </c>
      <c r="P7" s="29">
        <v>8</v>
      </c>
      <c r="Q7" s="30">
        <f t="shared" si="2"/>
        <v>35</v>
      </c>
      <c r="R7" s="1">
        <f t="shared" si="3"/>
        <v>35</v>
      </c>
      <c r="S7" s="1">
        <f t="shared" si="4"/>
        <v>7</v>
      </c>
    </row>
    <row r="8" spans="1:19" ht="15">
      <c r="A8" s="29">
        <v>5</v>
      </c>
      <c r="B8" s="12">
        <v>58</v>
      </c>
      <c r="C8" s="10" t="s">
        <v>98</v>
      </c>
      <c r="D8" s="10" t="s">
        <v>82</v>
      </c>
      <c r="E8" s="11" t="s">
        <v>96</v>
      </c>
      <c r="F8" s="2">
        <v>38</v>
      </c>
      <c r="G8" s="2" t="s">
        <v>172</v>
      </c>
      <c r="H8" s="2">
        <v>36</v>
      </c>
      <c r="I8" s="2">
        <v>34</v>
      </c>
      <c r="J8" s="2">
        <v>36</v>
      </c>
      <c r="K8" s="39">
        <v>33</v>
      </c>
      <c r="L8" s="2">
        <f t="shared" si="0"/>
        <v>36</v>
      </c>
      <c r="M8" s="2">
        <v>-33</v>
      </c>
      <c r="N8" s="2"/>
      <c r="O8" s="29">
        <f t="shared" si="1"/>
        <v>180</v>
      </c>
      <c r="P8" s="29">
        <v>7</v>
      </c>
      <c r="Q8" s="30">
        <f t="shared" si="2"/>
        <v>33</v>
      </c>
      <c r="R8" s="1">
        <f t="shared" si="3"/>
        <v>34</v>
      </c>
      <c r="S8" s="1">
        <f t="shared" si="4"/>
        <v>6</v>
      </c>
    </row>
    <row r="9" spans="1:19" ht="15">
      <c r="A9" s="29">
        <v>6</v>
      </c>
      <c r="B9" s="12">
        <v>63</v>
      </c>
      <c r="C9" s="10" t="s">
        <v>187</v>
      </c>
      <c r="D9" s="10" t="s">
        <v>134</v>
      </c>
      <c r="E9" s="11" t="s">
        <v>41</v>
      </c>
      <c r="F9" s="2">
        <v>36</v>
      </c>
      <c r="G9" s="2">
        <v>37</v>
      </c>
      <c r="H9" s="2">
        <v>35</v>
      </c>
      <c r="I9" s="2">
        <v>36</v>
      </c>
      <c r="J9" s="2">
        <v>34</v>
      </c>
      <c r="K9" s="39">
        <v>34</v>
      </c>
      <c r="L9" s="39">
        <f t="shared" si="0"/>
        <v>34</v>
      </c>
      <c r="M9" s="2">
        <v>-34</v>
      </c>
      <c r="N9" s="2">
        <v>-34</v>
      </c>
      <c r="O9" s="29">
        <f t="shared" si="1"/>
        <v>178</v>
      </c>
      <c r="P9" s="29">
        <v>9</v>
      </c>
      <c r="Q9" s="30">
        <f t="shared" si="2"/>
        <v>34</v>
      </c>
      <c r="R9" s="1">
        <f t="shared" si="3"/>
        <v>34</v>
      </c>
      <c r="S9" s="1">
        <f t="shared" si="4"/>
        <v>7</v>
      </c>
    </row>
    <row r="10" spans="1:19" ht="15">
      <c r="A10" s="29">
        <v>7</v>
      </c>
      <c r="B10" s="12">
        <v>51</v>
      </c>
      <c r="C10" s="10" t="s">
        <v>7</v>
      </c>
      <c r="D10" s="10" t="s">
        <v>8</v>
      </c>
      <c r="E10" s="10" t="s">
        <v>9</v>
      </c>
      <c r="F10" s="2">
        <v>34</v>
      </c>
      <c r="G10" s="2" t="s">
        <v>172</v>
      </c>
      <c r="H10" s="2">
        <v>34</v>
      </c>
      <c r="I10" s="2" t="s">
        <v>172</v>
      </c>
      <c r="J10" s="2" t="s">
        <v>172</v>
      </c>
      <c r="K10" s="2">
        <v>41</v>
      </c>
      <c r="L10" s="2">
        <f t="shared" si="0"/>
        <v>41</v>
      </c>
      <c r="M10" s="2"/>
      <c r="N10" s="2"/>
      <c r="O10" s="29">
        <f t="shared" si="1"/>
        <v>150</v>
      </c>
      <c r="P10" s="29">
        <v>2</v>
      </c>
      <c r="Q10" s="30">
        <f t="shared" si="2"/>
        <v>34</v>
      </c>
      <c r="R10" s="1">
        <f t="shared" si="3"/>
        <v>34</v>
      </c>
      <c r="S10" s="1">
        <f t="shared" si="4"/>
        <v>4</v>
      </c>
    </row>
    <row r="11" spans="1:19" ht="15">
      <c r="A11" s="29">
        <v>8</v>
      </c>
      <c r="B11" s="12">
        <v>61</v>
      </c>
      <c r="C11" s="10" t="s">
        <v>156</v>
      </c>
      <c r="D11" s="10" t="s">
        <v>157</v>
      </c>
      <c r="E11" s="10" t="s">
        <v>9</v>
      </c>
      <c r="F11" s="2" t="s">
        <v>172</v>
      </c>
      <c r="G11" s="2" t="s">
        <v>172</v>
      </c>
      <c r="H11" s="2" t="s">
        <v>172</v>
      </c>
      <c r="I11" s="2">
        <v>35</v>
      </c>
      <c r="J11" s="2">
        <v>37</v>
      </c>
      <c r="K11" s="2">
        <v>32</v>
      </c>
      <c r="L11" s="2">
        <f t="shared" si="0"/>
        <v>38</v>
      </c>
      <c r="M11" s="2"/>
      <c r="N11" s="2"/>
      <c r="O11" s="29">
        <f t="shared" si="1"/>
        <v>142</v>
      </c>
      <c r="P11" s="29">
        <v>5</v>
      </c>
      <c r="Q11" s="30">
        <f t="shared" si="2"/>
        <v>32</v>
      </c>
      <c r="R11" s="1">
        <f t="shared" si="3"/>
        <v>35</v>
      </c>
      <c r="S11" s="1">
        <f t="shared" si="4"/>
        <v>4</v>
      </c>
    </row>
    <row r="12" spans="1:17" ht="15">
      <c r="A12" s="29"/>
      <c r="B12" s="12"/>
      <c r="C12" s="10"/>
      <c r="D12" s="10"/>
      <c r="E12" s="10"/>
      <c r="G12" s="2"/>
      <c r="H12" s="2"/>
      <c r="I12" s="2"/>
      <c r="J12" s="2"/>
      <c r="K12" s="2"/>
      <c r="L12" s="2"/>
      <c r="M12" s="2"/>
      <c r="N12" s="2"/>
      <c r="O12" s="29"/>
      <c r="P12" s="29"/>
      <c r="Q12" s="30"/>
    </row>
    <row r="13" spans="1:19" ht="15">
      <c r="A13" s="29"/>
      <c r="B13" s="12">
        <v>87</v>
      </c>
      <c r="C13" s="10" t="s">
        <v>23</v>
      </c>
      <c r="D13" s="10" t="s">
        <v>24</v>
      </c>
      <c r="E13" s="11" t="s">
        <v>37</v>
      </c>
      <c r="F13" s="2" t="s">
        <v>172</v>
      </c>
      <c r="G13" s="2" t="s">
        <v>172</v>
      </c>
      <c r="H13" s="2" t="s">
        <v>172</v>
      </c>
      <c r="I13" s="2" t="s">
        <v>172</v>
      </c>
      <c r="J13" s="2" t="s">
        <v>172</v>
      </c>
      <c r="K13" s="2">
        <v>37</v>
      </c>
      <c r="L13" s="2">
        <v>43</v>
      </c>
      <c r="M13" s="2"/>
      <c r="N13" s="2"/>
      <c r="O13" s="29">
        <f>SUM(F13:N13)</f>
        <v>80</v>
      </c>
      <c r="P13" s="29"/>
      <c r="Q13" s="30">
        <f>MIN(F13:L13)</f>
        <v>37</v>
      </c>
      <c r="R13" s="1">
        <f>SMALL(F13:L13,2)</f>
        <v>43</v>
      </c>
      <c r="S13" s="1">
        <f>COUNT(F13:L13)</f>
        <v>2</v>
      </c>
    </row>
    <row r="14" spans="1:19" ht="15">
      <c r="A14" s="29"/>
      <c r="B14" s="12">
        <v>69</v>
      </c>
      <c r="C14" s="10" t="s">
        <v>114</v>
      </c>
      <c r="D14" s="10" t="s">
        <v>209</v>
      </c>
      <c r="E14" s="11" t="s">
        <v>6</v>
      </c>
      <c r="F14" s="2" t="s">
        <v>172</v>
      </c>
      <c r="G14" s="2" t="s">
        <v>172</v>
      </c>
      <c r="H14" s="2">
        <v>33</v>
      </c>
      <c r="I14" s="2" t="s">
        <v>172</v>
      </c>
      <c r="J14" s="2" t="s">
        <v>172</v>
      </c>
      <c r="K14" s="2" t="s">
        <v>172</v>
      </c>
      <c r="L14" s="2">
        <f>IF(P14&gt;1,43-P14,"")</f>
      </c>
      <c r="M14" s="2"/>
      <c r="N14" s="2"/>
      <c r="O14" s="29">
        <f>SUM(F14:N14)</f>
        <v>33</v>
      </c>
      <c r="P14" s="29"/>
      <c r="Q14" s="30">
        <f>MIN(F14:L14)</f>
        <v>33</v>
      </c>
      <c r="R14" s="1" t="e">
        <f>SMALL(F14:L14,2)</f>
        <v>#NUM!</v>
      </c>
      <c r="S14" s="1">
        <f>COUNT(F14:L14)</f>
        <v>1</v>
      </c>
    </row>
    <row r="15" spans="1:17" ht="15">
      <c r="A15" s="29"/>
      <c r="B15" s="12"/>
      <c r="C15" s="10"/>
      <c r="D15" s="10"/>
      <c r="E15" s="11"/>
      <c r="G15" s="2"/>
      <c r="H15" s="2"/>
      <c r="I15" s="2"/>
      <c r="J15" s="2"/>
      <c r="K15" s="2"/>
      <c r="L15" s="2"/>
      <c r="M15" s="2"/>
      <c r="N15" s="2"/>
      <c r="O15" s="29"/>
      <c r="P15" s="29"/>
      <c r="Q15" s="30"/>
    </row>
    <row r="16" spans="1:12" ht="15">
      <c r="A16" s="29"/>
      <c r="F16" s="31">
        <f aca="true" t="shared" si="5" ref="F16:L16">COUNTIF(F4:F14,"&gt;0")</f>
        <v>7</v>
      </c>
      <c r="G16" s="31">
        <f t="shared" si="5"/>
        <v>5</v>
      </c>
      <c r="H16" s="31">
        <f t="shared" si="5"/>
        <v>8</v>
      </c>
      <c r="I16" s="31">
        <f t="shared" si="5"/>
        <v>7</v>
      </c>
      <c r="J16" s="31">
        <f t="shared" si="5"/>
        <v>7</v>
      </c>
      <c r="K16" s="31">
        <f t="shared" si="5"/>
        <v>9</v>
      </c>
      <c r="L16" s="31">
        <f t="shared" si="5"/>
        <v>9</v>
      </c>
    </row>
    <row r="17" ht="15">
      <c r="A17" s="29"/>
    </row>
    <row r="18" ht="15">
      <c r="A18" s="29"/>
    </row>
    <row r="19" spans="1:3" ht="15">
      <c r="A19" s="29"/>
      <c r="C19" s="1" t="s">
        <v>173</v>
      </c>
    </row>
    <row r="20" spans="1:3" ht="15">
      <c r="A20" s="29"/>
      <c r="C20" s="1" t="s">
        <v>174</v>
      </c>
    </row>
    <row r="21" spans="1:3" ht="15">
      <c r="A21" s="29"/>
      <c r="C21" s="1" t="s">
        <v>175</v>
      </c>
    </row>
    <row r="22" spans="1:3" ht="15">
      <c r="A22" s="29"/>
      <c r="C22" s="1" t="s">
        <v>176</v>
      </c>
    </row>
    <row r="23" ht="15">
      <c r="A23" s="29"/>
    </row>
    <row r="24" ht="15">
      <c r="A24" s="29"/>
    </row>
    <row r="25" ht="15">
      <c r="A25" s="29"/>
    </row>
    <row r="26" ht="15">
      <c r="A26" s="29"/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Mantelvägen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 Karlsson</dc:creator>
  <cp:keywords/>
  <dc:description/>
  <cp:lastModifiedBy>Ove Karlsson</cp:lastModifiedBy>
  <cp:lastPrinted>2012-09-01T16:34:04Z</cp:lastPrinted>
  <dcterms:created xsi:type="dcterms:W3CDTF">2006-10-22T15:14:24Z</dcterms:created>
  <dcterms:modified xsi:type="dcterms:W3CDTF">2012-09-02T13:00:11Z</dcterms:modified>
  <cp:category/>
  <cp:version/>
  <cp:contentType/>
  <cp:contentStatus/>
</cp:coreProperties>
</file>